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a683041a14989bf/1. BEN/PROJETOS/15. CRA-GO/Orçamento/ENTREGA FINAL/RESPOSTA NOTIFICACAO 19-08-25/"/>
    </mc:Choice>
  </mc:AlternateContent>
  <xr:revisionPtr revIDLastSave="342" documentId="8_{7A0704E0-ABC9-47D9-B1D4-8348578162C0}" xr6:coauthVersionLast="47" xr6:coauthVersionMax="47" xr10:uidLastSave="{BCDED7DF-4BEF-42AA-B77C-2F6E0C37F77B}"/>
  <bookViews>
    <workbookView xWindow="-110" yWindow="-110" windowWidth="19420" windowHeight="11500" tabRatio="693" firstSheet="1" activeTab="2" xr2:uid="{00000000-000D-0000-FFFF-FFFF00000000}"/>
  </bookViews>
  <sheets>
    <sheet name="Planilha1" sheetId="1" state="hidden" r:id="rId1"/>
    <sheet name="Planilha1 (2)" sheetId="4" r:id="rId2"/>
    <sheet name="HPBT-CRONOG FISICO FINANCEIRO" sheetId="3" r:id="rId3"/>
    <sheet name="Cronograma FÍSICO FINANCEIRO" sheetId="2" r:id="rId4"/>
  </sheets>
  <definedNames>
    <definedName name="_xlnm.Print_Area" localSheetId="2">'HPBT-CRONOG FISICO FINANCEIRO'!$B$1:$P$141</definedName>
    <definedName name="_xlnm.Print_Titles" localSheetId="2">'HPBT-CRONOG FISICO FINANCEIRO'!$2:$4</definedName>
    <definedName name="_xlnm.Print_Titles" localSheetId="1">'Planilha1 (2)'!$25:$27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M8" i="3" l="1"/>
  <c r="L8" i="3"/>
  <c r="K8" i="3"/>
  <c r="J8" i="3"/>
  <c r="I8" i="3"/>
  <c r="H8" i="3"/>
  <c r="H9" i="3"/>
  <c r="H80" i="3"/>
  <c r="H83" i="3"/>
  <c r="I84" i="3" s="1"/>
  <c r="J78" i="3"/>
  <c r="I78" i="3"/>
  <c r="I83" i="3"/>
  <c r="K65" i="3"/>
  <c r="N72" i="3"/>
  <c r="L72" i="3"/>
  <c r="K72" i="3"/>
  <c r="M72" i="3"/>
  <c r="N51" i="3"/>
  <c r="N48" i="3"/>
  <c r="Q71" i="3"/>
  <c r="Q68" i="3"/>
  <c r="Q62" i="3"/>
  <c r="Q59" i="3"/>
  <c r="Q53" i="3"/>
  <c r="Q50" i="3"/>
  <c r="Q47" i="3"/>
  <c r="Q41" i="3"/>
  <c r="Q38" i="3"/>
  <c r="L35" i="3"/>
  <c r="K35" i="3"/>
  <c r="J35" i="3"/>
  <c r="I35" i="3"/>
  <c r="Q35" i="3" s="1"/>
  <c r="N33" i="3"/>
  <c r="M32" i="3"/>
  <c r="L32" i="3"/>
  <c r="K32" i="3"/>
  <c r="J32" i="3"/>
  <c r="O32" i="3" s="1"/>
  <c r="I32" i="3"/>
  <c r="Q32" i="3" s="1"/>
  <c r="L39" i="3"/>
  <c r="H39" i="3"/>
  <c r="H30" i="3" s="1"/>
  <c r="Q26" i="3"/>
  <c r="Q23" i="3"/>
  <c r="Q20" i="3"/>
  <c r="Q17" i="3"/>
  <c r="D84" i="3"/>
  <c r="D81" i="3"/>
  <c r="D78" i="3"/>
  <c r="D75" i="3"/>
  <c r="D72" i="3"/>
  <c r="D69" i="3"/>
  <c r="N69" i="3" s="1"/>
  <c r="D66" i="3"/>
  <c r="Q66" i="3" s="1"/>
  <c r="D63" i="3"/>
  <c r="N63" i="3" s="1"/>
  <c r="D60" i="3"/>
  <c r="N60" i="3" s="1"/>
  <c r="D57" i="3"/>
  <c r="Q57" i="3" s="1"/>
  <c r="D54" i="3"/>
  <c r="N54" i="3" s="1"/>
  <c r="D51" i="3"/>
  <c r="M51" i="3" s="1"/>
  <c r="D48" i="3"/>
  <c r="D45" i="3"/>
  <c r="D42" i="3"/>
  <c r="K42" i="3" s="1"/>
  <c r="D39" i="3"/>
  <c r="F39" i="3" s="1"/>
  <c r="C84" i="3"/>
  <c r="C81" i="3"/>
  <c r="C78" i="3"/>
  <c r="C75" i="3"/>
  <c r="C72" i="3"/>
  <c r="C69" i="3"/>
  <c r="C66" i="3"/>
  <c r="C63" i="3"/>
  <c r="C60" i="3"/>
  <c r="C57" i="3"/>
  <c r="C54" i="3"/>
  <c r="C51" i="3"/>
  <c r="C48" i="3"/>
  <c r="C45" i="3"/>
  <c r="C42" i="3"/>
  <c r="C39" i="3"/>
  <c r="C36" i="3"/>
  <c r="C33" i="3"/>
  <c r="C30" i="3"/>
  <c r="C27" i="3"/>
  <c r="C24" i="3"/>
  <c r="C21" i="3"/>
  <c r="C18" i="3"/>
  <c r="D36" i="3"/>
  <c r="M36" i="3" s="1"/>
  <c r="D33" i="3"/>
  <c r="M33" i="3" s="1"/>
  <c r="D30" i="3"/>
  <c r="D27" i="3"/>
  <c r="N27" i="3" s="1"/>
  <c r="D24" i="3"/>
  <c r="N24" i="3" s="1"/>
  <c r="D21" i="3"/>
  <c r="E21" i="3" s="1"/>
  <c r="D18" i="3"/>
  <c r="D15" i="3"/>
  <c r="D9" i="3"/>
  <c r="R81" i="3"/>
  <c r="R72" i="3"/>
  <c r="O71" i="3"/>
  <c r="R69" i="3"/>
  <c r="O68" i="3"/>
  <c r="R66" i="3"/>
  <c r="J66" i="3"/>
  <c r="I66" i="3"/>
  <c r="H66" i="3"/>
  <c r="E66" i="3"/>
  <c r="R63" i="3"/>
  <c r="O62" i="3"/>
  <c r="R60" i="3"/>
  <c r="O59" i="3"/>
  <c r="R57" i="3"/>
  <c r="L57" i="3"/>
  <c r="K57" i="3"/>
  <c r="J57" i="3"/>
  <c r="I57" i="3"/>
  <c r="H57" i="3"/>
  <c r="E57" i="3"/>
  <c r="R39" i="3"/>
  <c r="O38" i="3"/>
  <c r="R24" i="3"/>
  <c r="O23" i="3"/>
  <c r="N628" i="2"/>
  <c r="N413" i="2"/>
  <c r="N246" i="2"/>
  <c r="N29" i="2"/>
  <c r="R12" i="3"/>
  <c r="D12" i="3"/>
  <c r="Q12" i="3" s="1"/>
  <c r="H45" i="3"/>
  <c r="H75" i="3"/>
  <c r="O53" i="3"/>
  <c r="O50" i="3"/>
  <c r="O47" i="3"/>
  <c r="O22" i="3"/>
  <c r="R84" i="3"/>
  <c r="R78" i="3"/>
  <c r="R75" i="3"/>
  <c r="R54" i="3"/>
  <c r="R51" i="3"/>
  <c r="R48" i="3"/>
  <c r="R45" i="3"/>
  <c r="R42" i="3"/>
  <c r="O41" i="3"/>
  <c r="R36" i="3"/>
  <c r="R33" i="3"/>
  <c r="R30" i="3"/>
  <c r="C9" i="3"/>
  <c r="R27" i="3"/>
  <c r="O26" i="3"/>
  <c r="R21" i="3"/>
  <c r="R18" i="3"/>
  <c r="O17" i="3"/>
  <c r="R15" i="3"/>
  <c r="J84" i="3" l="1"/>
  <c r="J75" i="3" s="1"/>
  <c r="J77" i="3"/>
  <c r="I80" i="3"/>
  <c r="J81" i="3" s="1"/>
  <c r="I81" i="3"/>
  <c r="M27" i="3"/>
  <c r="G39" i="3"/>
  <c r="J33" i="3"/>
  <c r="L42" i="3"/>
  <c r="N42" i="3"/>
  <c r="O72" i="3"/>
  <c r="M60" i="3"/>
  <c r="M57" i="3" s="1"/>
  <c r="L56" i="3" s="1"/>
  <c r="M69" i="3"/>
  <c r="M66" i="3" s="1"/>
  <c r="M42" i="3"/>
  <c r="M30" i="3" s="1"/>
  <c r="J24" i="3"/>
  <c r="N36" i="3"/>
  <c r="N30" i="3" s="1"/>
  <c r="M29" i="3" s="1"/>
  <c r="K69" i="3"/>
  <c r="K66" i="3" s="1"/>
  <c r="K24" i="3"/>
  <c r="M63" i="3"/>
  <c r="L69" i="3"/>
  <c r="L66" i="3" s="1"/>
  <c r="M24" i="3"/>
  <c r="J27" i="3"/>
  <c r="K27" i="3"/>
  <c r="L24" i="3"/>
  <c r="I39" i="3"/>
  <c r="L27" i="3"/>
  <c r="J39" i="3"/>
  <c r="N21" i="3"/>
  <c r="K39" i="3"/>
  <c r="M39" i="3"/>
  <c r="K33" i="3"/>
  <c r="E39" i="3"/>
  <c r="N39" i="3"/>
  <c r="L33" i="3"/>
  <c r="M18" i="3"/>
  <c r="N18" i="3"/>
  <c r="N15" i="3" s="1"/>
  <c r="M14" i="3" s="1"/>
  <c r="M44" i="3"/>
  <c r="J56" i="3"/>
  <c r="Q45" i="3"/>
  <c r="Q30" i="3"/>
  <c r="Q15" i="3"/>
  <c r="E65" i="3"/>
  <c r="K56" i="3"/>
  <c r="I65" i="3"/>
  <c r="E56" i="3"/>
  <c r="H56" i="3"/>
  <c r="I56" i="3"/>
  <c r="E24" i="3"/>
  <c r="H24" i="3"/>
  <c r="I24" i="3"/>
  <c r="N28" i="2"/>
  <c r="H18" i="3"/>
  <c r="I18" i="3"/>
  <c r="I27" i="3"/>
  <c r="I21" i="3"/>
  <c r="H21" i="3"/>
  <c r="H27" i="3"/>
  <c r="I42" i="3"/>
  <c r="I36" i="3"/>
  <c r="J36" i="3"/>
  <c r="L54" i="3"/>
  <c r="M54" i="3"/>
  <c r="K36" i="3"/>
  <c r="K51" i="3"/>
  <c r="J42" i="3"/>
  <c r="I54" i="3"/>
  <c r="K48" i="3"/>
  <c r="L48" i="3"/>
  <c r="M48" i="3"/>
  <c r="I51" i="3"/>
  <c r="J51" i="3"/>
  <c r="L36" i="3"/>
  <c r="L51" i="3"/>
  <c r="J54" i="3"/>
  <c r="J48" i="3"/>
  <c r="I48" i="3"/>
  <c r="K54" i="3"/>
  <c r="O35" i="3"/>
  <c r="E30" i="3"/>
  <c r="J18" i="3"/>
  <c r="J15" i="3" s="1"/>
  <c r="K18" i="3"/>
  <c r="J21" i="3"/>
  <c r="L18" i="3"/>
  <c r="K21" i="3"/>
  <c r="E27" i="3"/>
  <c r="L21" i="3"/>
  <c r="M21" i="3"/>
  <c r="E18" i="3"/>
  <c r="O20" i="3"/>
  <c r="J83" i="3" l="1"/>
  <c r="K78" i="3"/>
  <c r="K77" i="3"/>
  <c r="J80" i="3"/>
  <c r="I75" i="3"/>
  <c r="J9" i="3"/>
  <c r="I74" i="3"/>
  <c r="L65" i="3"/>
  <c r="J65" i="3"/>
  <c r="M15" i="3"/>
  <c r="H15" i="3"/>
  <c r="Q18" i="3"/>
  <c r="L30" i="3"/>
  <c r="J30" i="3"/>
  <c r="I29" i="3" s="1"/>
  <c r="I30" i="3"/>
  <c r="K30" i="3"/>
  <c r="J29" i="3" s="1"/>
  <c r="I15" i="3"/>
  <c r="K15" i="3"/>
  <c r="L15" i="3"/>
  <c r="N66" i="3"/>
  <c r="N57" i="3"/>
  <c r="M56" i="3" s="1"/>
  <c r="O69" i="3"/>
  <c r="A72" i="3"/>
  <c r="A69" i="3"/>
  <c r="A63" i="3"/>
  <c r="O24" i="3"/>
  <c r="O39" i="3"/>
  <c r="A60" i="3"/>
  <c r="O63" i="3"/>
  <c r="O60" i="3"/>
  <c r="A24" i="3"/>
  <c r="A39" i="3"/>
  <c r="I45" i="3"/>
  <c r="O51" i="3"/>
  <c r="M45" i="3"/>
  <c r="L44" i="3" s="1"/>
  <c r="O54" i="3"/>
  <c r="O48" i="3"/>
  <c r="E45" i="3"/>
  <c r="L29" i="3"/>
  <c r="K29" i="3"/>
  <c r="A36" i="3"/>
  <c r="A48" i="3"/>
  <c r="A42" i="3"/>
  <c r="J45" i="3"/>
  <c r="I44" i="3" s="1"/>
  <c r="O36" i="3"/>
  <c r="N45" i="3"/>
  <c r="A51" i="3"/>
  <c r="A33" i="3"/>
  <c r="L45" i="3"/>
  <c r="K44" i="3" s="1"/>
  <c r="O42" i="3"/>
  <c r="O33" i="3"/>
  <c r="A54" i="3"/>
  <c r="E15" i="3"/>
  <c r="E12" i="3" s="1"/>
  <c r="O12" i="3" s="1"/>
  <c r="K45" i="3"/>
  <c r="J44" i="3" s="1"/>
  <c r="O27" i="3"/>
  <c r="J14" i="3"/>
  <c r="K14" i="3"/>
  <c r="O18" i="3"/>
  <c r="A21" i="3"/>
  <c r="O21" i="3"/>
  <c r="A27" i="3"/>
  <c r="A18" i="3"/>
  <c r="H74" i="3" l="1"/>
  <c r="I9" i="3"/>
  <c r="K81" i="3"/>
  <c r="L77" i="3"/>
  <c r="L78" i="3"/>
  <c r="K80" i="3"/>
  <c r="L81" i="3" s="1"/>
  <c r="K83" i="3"/>
  <c r="L84" i="3" s="1"/>
  <c r="K84" i="3"/>
  <c r="K75" i="3" s="1"/>
  <c r="A66" i="3"/>
  <c r="M65" i="3"/>
  <c r="O66" i="3"/>
  <c r="O65" i="3"/>
  <c r="O56" i="3"/>
  <c r="O57" i="3"/>
  <c r="A57" i="3"/>
  <c r="E44" i="3"/>
  <c r="H44" i="3"/>
  <c r="E29" i="3"/>
  <c r="H29" i="3"/>
  <c r="H14" i="3"/>
  <c r="E9" i="3"/>
  <c r="A45" i="3"/>
  <c r="O45" i="3"/>
  <c r="O30" i="3"/>
  <c r="A30" i="3"/>
  <c r="I14" i="3"/>
  <c r="A15" i="3"/>
  <c r="O15" i="3"/>
  <c r="L14" i="3"/>
  <c r="L75" i="3" l="1"/>
  <c r="L9" i="3" s="1"/>
  <c r="M77" i="3"/>
  <c r="Q77" i="3" s="1"/>
  <c r="L83" i="3"/>
  <c r="L80" i="3"/>
  <c r="M78" i="3"/>
  <c r="J74" i="3"/>
  <c r="K9" i="3"/>
  <c r="O77" i="3"/>
  <c r="Q14" i="3"/>
  <c r="O44" i="3"/>
  <c r="E88" i="3"/>
  <c r="E89" i="3" s="1"/>
  <c r="O29" i="3"/>
  <c r="O14" i="3"/>
  <c r="N88" i="3"/>
  <c r="K74" i="3" l="1"/>
  <c r="M81" i="3"/>
  <c r="M84" i="3"/>
  <c r="N78" i="3"/>
  <c r="A78" i="3" s="1"/>
  <c r="M83" i="3"/>
  <c r="N84" i="3" s="1"/>
  <c r="M80" i="3"/>
  <c r="H88" i="3"/>
  <c r="H89" i="3" s="1"/>
  <c r="J88" i="3"/>
  <c r="K88" i="3"/>
  <c r="O83" i="3" l="1"/>
  <c r="Q83" i="3"/>
  <c r="A84" i="3"/>
  <c r="O84" i="3"/>
  <c r="N81" i="3"/>
  <c r="O81" i="3" s="1"/>
  <c r="Q80" i="3"/>
  <c r="M75" i="3"/>
  <c r="O80" i="3"/>
  <c r="O78" i="3"/>
  <c r="I88" i="3"/>
  <c r="I10" i="3"/>
  <c r="J10" i="3" s="1"/>
  <c r="K10" i="3" s="1"/>
  <c r="A81" i="3" l="1"/>
  <c r="N75" i="3"/>
  <c r="M74" i="3" s="1"/>
  <c r="I89" i="3"/>
  <c r="J89" i="3" s="1"/>
  <c r="K89" i="3" s="1"/>
  <c r="L74" i="3"/>
  <c r="M9" i="3"/>
  <c r="N10" i="3"/>
  <c r="A75" i="3" l="1"/>
  <c r="O75" i="3"/>
  <c r="N9" i="3"/>
  <c r="M88" i="3" s="1"/>
  <c r="O9" i="3"/>
  <c r="Q9" i="3"/>
  <c r="R9" i="3" s="1"/>
  <c r="O74" i="3"/>
  <c r="L88" i="3" l="1"/>
  <c r="L89" i="3" s="1"/>
  <c r="M89" i="3" s="1"/>
  <c r="O8" i="3"/>
  <c r="Q8" i="3" s="1"/>
  <c r="L10" i="3"/>
  <c r="M10" i="3" s="1"/>
</calcChain>
</file>

<file path=xl/sharedStrings.xml><?xml version="1.0" encoding="utf-8"?>
<sst xmlns="http://schemas.openxmlformats.org/spreadsheetml/2006/main" count="10323" uniqueCount="1480">
  <si>
    <t>DADOS</t>
  </si>
  <si>
    <t>Titulo</t>
  </si>
  <si>
    <t>ORÇAMENTO</t>
  </si>
  <si>
    <t>Obra</t>
  </si>
  <si>
    <t>Retrofit Sede CRA-GO</t>
  </si>
  <si>
    <t>Cliente</t>
  </si>
  <si>
    <t xml:space="preserve">CRA-GO  Conselho Regional de Administração </t>
  </si>
  <si>
    <t>Cidade</t>
  </si>
  <si>
    <t>Goiânia</t>
  </si>
  <si>
    <t>Endereço</t>
  </si>
  <si>
    <t>Setor Marista</t>
  </si>
  <si>
    <t>Descrição</t>
  </si>
  <si>
    <t>Obra BIM</t>
  </si>
  <si>
    <t>Tabela</t>
  </si>
  <si>
    <t>GO-2024-MAIO-NÃO DESONERADO-SINAPI</t>
  </si>
  <si>
    <t>UF</t>
  </si>
  <si>
    <t>GO</t>
  </si>
  <si>
    <t>RESUMO</t>
  </si>
  <si>
    <t>Tipo</t>
  </si>
  <si>
    <t>Preço</t>
  </si>
  <si>
    <t>Observação</t>
  </si>
  <si>
    <t>BDI Aplicado</t>
  </si>
  <si>
    <t>Total</t>
  </si>
  <si>
    <t>Total da edificação</t>
  </si>
  <si>
    <t>Total Sem BDI</t>
  </si>
  <si>
    <t>Total da edificação sem a aplicação do  BDI</t>
  </si>
  <si>
    <t>-</t>
  </si>
  <si>
    <t>Material</t>
  </si>
  <si>
    <t>Mão de obra</t>
  </si>
  <si>
    <t>Execução</t>
  </si>
  <si>
    <t>Mão de Obra, Transporte, Terceirizado, Comiss., Verba e Outro.</t>
  </si>
  <si>
    <t>Transporte</t>
  </si>
  <si>
    <t>Equipamento</t>
  </si>
  <si>
    <t xml:space="preserve">Terceirizado </t>
  </si>
  <si>
    <t>Serviço/terceirizado</t>
  </si>
  <si>
    <t>Verba</t>
  </si>
  <si>
    <t>Licenciamento ou verba</t>
  </si>
  <si>
    <t>Comissionamento</t>
  </si>
  <si>
    <t>Administração ou comissionamento</t>
  </si>
  <si>
    <t>Outro</t>
  </si>
  <si>
    <t>Outros tipos</t>
  </si>
  <si>
    <t>TABELA DE ORÇAMENTO</t>
  </si>
  <si>
    <t>Item</t>
  </si>
  <si>
    <t>Referência</t>
  </si>
  <si>
    <t>Código</t>
  </si>
  <si>
    <t>Unid.</t>
  </si>
  <si>
    <t>Quantidade</t>
  </si>
  <si>
    <t>BDI</t>
  </si>
  <si>
    <t>Preço Material</t>
  </si>
  <si>
    <t>Preço Execução</t>
  </si>
  <si>
    <t>Unitário</t>
  </si>
  <si>
    <t>1.</t>
  </si>
  <si>
    <t>Arquitetura</t>
  </si>
  <si>
    <t>1.1.</t>
  </si>
  <si>
    <t>TÉRREO - PLANTA - CALÇADA</t>
  </si>
  <si>
    <t>1.1.1.</t>
  </si>
  <si>
    <t/>
  </si>
  <si>
    <t>Serviços Preliminares</t>
  </si>
  <si>
    <t>1.1.1.1</t>
  </si>
  <si>
    <t>SINAPI</t>
  </si>
  <si>
    <t>COMPOSICAO</t>
  </si>
  <si>
    <t>100981</t>
  </si>
  <si>
    <t>CARGA, MANOBRA E DESCARGA DE ENTULHO EM CAMINHÃO BASCULANTE 6 M³ - CARGA COM ESCAVADEIRA HIDRÁULICA  (CAÇAMBA DE 0,80 M³ / 111 HP) E DESCARGA LIVRE (UNIDADE: M3). AF_07/2020</t>
  </si>
  <si>
    <t>m³</t>
  </si>
  <si>
    <t>1.1.1.2</t>
  </si>
  <si>
    <t>104789</t>
  </si>
  <si>
    <t>DEMOLIÇÃO DE PISO DE CONCRETO SIMPLES, DE FORMA MANUAL, SEM REAPROVEITAMENTO. AF_09/2023</t>
  </si>
  <si>
    <t>1.1.2.</t>
  </si>
  <si>
    <t>Laje</t>
  </si>
  <si>
    <t>1.1.2.1</t>
  </si>
  <si>
    <t>90944</t>
  </si>
  <si>
    <t>CONTRAPISO ACÚSTICO EM ARGAMASSA PRONTA, PREPARO MANUAL, APLICADO EM ÁREAS SECA, ACABAMENTO NÃO REFORÇADO, ESPESSURA 6CM. AF_07/2021</t>
  </si>
  <si>
    <t>m²</t>
  </si>
  <si>
    <t>1.1.2.2</t>
  </si>
  <si>
    <t>98671</t>
  </si>
  <si>
    <t>PISO EM GRANITO APLICADO EM AMBIENTES INTERNOS. AF_09/2020</t>
  </si>
  <si>
    <t>1.1.2.3</t>
  </si>
  <si>
    <t>94995</t>
  </si>
  <si>
    <t>EXECUÇÃO DE PASSEIO (CALÇADA) OU PISO DE CONCRETO COM CONCRETO MOLDADO IN LOCO, USINADO, ACABAMENTO CONVENCIONAL, ESPESSURA 8 CM, ARMADO. AF_08/2022</t>
  </si>
  <si>
    <t>1.1.2.4</t>
  </si>
  <si>
    <t>90943</t>
  </si>
  <si>
    <t>CONTRAPISO ACÚSTICO EM ARGAMASSA PRONTA, PREPARO MECÂNICO COM MISTURADOR 300 KG, APLICADO EM ÁREAS SECAS, ACABAMENTO NÃO REFORÇADO, ESPESSURA 6CM. AF_07/2021</t>
  </si>
  <si>
    <t>1.1.2.5</t>
  </si>
  <si>
    <t>97633</t>
  </si>
  <si>
    <t>DEMOLIÇÃO DE REVESTIMENTO CERÂMICO, DE FORMA MANUAL, SEM REAPROVEITAMENTO. AF_09/2023</t>
  </si>
  <si>
    <t>1.1.2.6</t>
  </si>
  <si>
    <t>87739</t>
  </si>
  <si>
    <t>CONTRAPISO EM ARGAMASSA PRONTA, PREPARO MANUAL, APLICADO EM ÁREAS MOLHADAS SOBRE LAJE, ADERIDO, ACABAMENTO NÃO REFORÇADO, ESPESSURA 2CM. AF_07/2021</t>
  </si>
  <si>
    <t>1.1.2.7</t>
  </si>
  <si>
    <t>1.1.2.8</t>
  </si>
  <si>
    <t>1.1.2.9</t>
  </si>
  <si>
    <t>1.1.2.10</t>
  </si>
  <si>
    <t>87624</t>
  </si>
  <si>
    <t>CONTRAPISO EM ARGAMASSA PRONTA, PREPARO MANUAL, APLICADO EM ÁREAS SECAS SOBRE LAJE, ADERIDO, ACABAMENTO NÃO REFORÇADO, ESPESSURA 2CM. AF_07/2021</t>
  </si>
  <si>
    <t>1.1.2.11</t>
  </si>
  <si>
    <t>1.1.2.12</t>
  </si>
  <si>
    <t>1.1.2.13</t>
  </si>
  <si>
    <t>1.1.2.14</t>
  </si>
  <si>
    <t>94994</t>
  </si>
  <si>
    <t>EXECUÇÃO DE PASSEIO (CALÇADA) OU PISO DE CONCRETO COM CONCRETO MOLDADO IN LOCO, FEITO EM OBRA, ACABAMENTO CONVENCIONAL, ESPESSURA 8 CM, ARMADO. AF_08/2022</t>
  </si>
  <si>
    <t>1.1.2.15</t>
  </si>
  <si>
    <t>101092</t>
  </si>
  <si>
    <t>PISO EM GRANITO APLICADO EM CALÇADAS OU PISOS EXTERNOS. AF_05/2020</t>
  </si>
  <si>
    <t>1.1.2.16</t>
  </si>
  <si>
    <t>105090</t>
  </si>
  <si>
    <t>PISO DE MADEIRA, SOBRE VIGOTAS DE MADEIRA SEÇÃO 7,5 X 15 CM. AF_03/2024</t>
  </si>
  <si>
    <t>1.1.2.17</t>
  </si>
  <si>
    <t>1.1.2.18</t>
  </si>
  <si>
    <t>1.1.2.19</t>
  </si>
  <si>
    <t>94992</t>
  </si>
  <si>
    <t>EXECUÇÃO DE PASSEIO (CALÇADA) OU PISO DE CONCRETO COM CONCRETO MOLDADO IN LOCO, FEITO EM OBRA, ACABAMENTO CONVENCIONAL, ESPESSURA 6 CM, ARMADO. AF_08/2022</t>
  </si>
  <si>
    <t>1.1.2.20</t>
  </si>
  <si>
    <t>1.1.2.21</t>
  </si>
  <si>
    <t>104658</t>
  </si>
  <si>
    <t>PISO PODOTÁTIL DE ALERTA OU DIRECIONAL, DE CONCRETO, ASSENTADO SOBRE ARGAMASSA. AF_03/2024</t>
  </si>
  <si>
    <t>1.1.2.22</t>
  </si>
  <si>
    <t>1.1.2.23</t>
  </si>
  <si>
    <t>1.1.2.24</t>
  </si>
  <si>
    <t>1.1.3.</t>
  </si>
  <si>
    <t>Parede</t>
  </si>
  <si>
    <t>1.1.3.1</t>
  </si>
  <si>
    <t>88497</t>
  </si>
  <si>
    <t>EMASSAMENTO COM MASSA LÁTEX, APLICAÇÃO EM PAREDE, DUAS DEMÃOS, LIXAMENTO MANUAL. AF_04/2023</t>
  </si>
  <si>
    <t>1.1.3.2</t>
  </si>
  <si>
    <t>88788</t>
  </si>
  <si>
    <t>REVESTIMENTO CERÂMICO PARA PAREDES EXTERNAS EM PASTILHAS DE PORCELANA 2,5 X 2,5 CM (PLACAS DE 30 X 30 CM), ALINHADAS A PRUMO. AF_02/2023</t>
  </si>
  <si>
    <t>1.1.3.3</t>
  </si>
  <si>
    <t>1.1.3.4</t>
  </si>
  <si>
    <t>88489</t>
  </si>
  <si>
    <t>PINTURA LÁTEX ACRÍLICA PREMIUM, APLICAÇÃO MANUAL EM PAREDES, DUAS DEMÃOS. AF_04/2023</t>
  </si>
  <si>
    <t>1.1.3.5</t>
  </si>
  <si>
    <t>1.1.4.</t>
  </si>
  <si>
    <t>Parede padrão</t>
  </si>
  <si>
    <t>1.1.4.1</t>
  </si>
  <si>
    <t>1.1.4.2</t>
  </si>
  <si>
    <t>1.1.4.3</t>
  </si>
  <si>
    <t>1.1.4.4</t>
  </si>
  <si>
    <t>1.1.4.5</t>
  </si>
  <si>
    <t>103336</t>
  </si>
  <si>
    <t>ALVENARIA DE VEDAÇÃO DE BLOCOS  VAZADOS DE CONCRETO APARENTE DE 9X19X39 CM (ESPESSURA 9 CM) E ARGAMASSA DE ASSENTAMENTO COM PREPARO EM BETONEIRA. AF_12/2021</t>
  </si>
  <si>
    <t>1.1.4.6</t>
  </si>
  <si>
    <t>1.1.4.7</t>
  </si>
  <si>
    <t>1.1.4.8</t>
  </si>
  <si>
    <t>103328</t>
  </si>
  <si>
    <t>ALVENARIA DE VEDAÇÃO DE BLOCOS CERÂMICOS FURADOS NA HORIZONTAL DE 9X19X19 CM (ESPESSURA 9 CM) E ARGAMASSA DE ASSENTAMENTO COM PREPARO EM BETONEIRA. AF_12/2021</t>
  </si>
  <si>
    <t>1.1.4.9</t>
  </si>
  <si>
    <t>101164</t>
  </si>
  <si>
    <t>ALVENARIA DE VEDAÇÃO COM BLOCO DE VIDRO, TIPO CANELADO, DE 8X19X19CM E ARGAMASSA DE ASSENTAMENTO COM PREPARO EM BETONEIRA. AF_05/2020</t>
  </si>
  <si>
    <t>1.1.5.</t>
  </si>
  <si>
    <t>Acabamento e Pintura</t>
  </si>
  <si>
    <t>1.1.5.1</t>
  </si>
  <si>
    <t>102507</t>
  </si>
  <si>
    <t>PINTURA DE DEMARCAÇÃO DE VAGA COM TINTA EPÓXI, E = 10 CM, APLICAÇÃO MANUAL. AF_05/2021</t>
  </si>
  <si>
    <t>m</t>
  </si>
  <si>
    <t>1.1.5.2</t>
  </si>
  <si>
    <t>1.1.5.3</t>
  </si>
  <si>
    <t>1.1.5.4</t>
  </si>
  <si>
    <t>1.1.5.5</t>
  </si>
  <si>
    <t>1.1.5.6</t>
  </si>
  <si>
    <t>1.1.5.7</t>
  </si>
  <si>
    <t>1.1.5.8</t>
  </si>
  <si>
    <t>1.1.5.9</t>
  </si>
  <si>
    <t>1.1.5.10</t>
  </si>
  <si>
    <t>1.1.5.11</t>
  </si>
  <si>
    <t>1.1.6.</t>
  </si>
  <si>
    <t>Revestimento</t>
  </si>
  <si>
    <t>1.1.6.1</t>
  </si>
  <si>
    <t>88496</t>
  </si>
  <si>
    <t>EMASSAMENTO COM MASSA LÁTEX, APLICAÇÃO EM TETO, DUAS DEMÃOS, LIXAMENTO MANUAL. AF_04/2023</t>
  </si>
  <si>
    <t>1.1.6.2</t>
  </si>
  <si>
    <t>96114</t>
  </si>
  <si>
    <t>FORRO EM DRYWALL, PARA AMBIENTES COMERCIAIS, INCLUSIVE ESTRUTURA BIRECIONAL DE FIXAÇÃO. AF_08/2023_PS</t>
  </si>
  <si>
    <t>1.1.6.3</t>
  </si>
  <si>
    <t>88488</t>
  </si>
  <si>
    <t>PINTURA LÁTEX ACRÍLICA PREMIUM, APLICAÇÃO MANUAL EM TETO, DUAS DEMÃOS. AF_04/2023</t>
  </si>
  <si>
    <t>1.1.6.4</t>
  </si>
  <si>
    <t>97638</t>
  </si>
  <si>
    <t>REMOÇÃO DE CHAPAS E PERFIS DE DRYWALL, DE FORMA MANUAL, SEM REAPROVEITAMENTO. AF_09/2023</t>
  </si>
  <si>
    <t>1.1.6.5</t>
  </si>
  <si>
    <t>97640</t>
  </si>
  <si>
    <t>REMOÇÃO DE FORROS DE DRYWALL, PVC E FIBROMINERAL, DE FORMA MANUAL, SEM REAPROVEITAMENTO. AF_09/2023</t>
  </si>
  <si>
    <t>1.1.6.6</t>
  </si>
  <si>
    <t>1.1.6.7</t>
  </si>
  <si>
    <t>1.1.6.8</t>
  </si>
  <si>
    <t>1.1.6.9</t>
  </si>
  <si>
    <t>1.1.6.10</t>
  </si>
  <si>
    <t>1.1.6.11</t>
  </si>
  <si>
    <t>104756</t>
  </si>
  <si>
    <t>FORRO EM MADEIRA PINUS, PARA AMBIENTES RESIDENCIAIS E COMERCIAIS, INCLUSIVE ESTRUTURA BIDIRECIONAL DE FIXAÇÃO. AF_08/2023</t>
  </si>
  <si>
    <t>1.1.6.12</t>
  </si>
  <si>
    <t>1.1.7.</t>
  </si>
  <si>
    <t>Placa</t>
  </si>
  <si>
    <t>1.1.7.1</t>
  </si>
  <si>
    <t>101161</t>
  </si>
  <si>
    <t>ALVENARIA DE VEDAÇÃO COM ELEMENTO VAZADO DE CONCRETO (COBOGÓ) DE 7X50X50CM E ARGAMASSA DE ASSENTAMENTO COM PREPARO EM BETONEIRA. AF_05/2020</t>
  </si>
  <si>
    <t>1.1.7.2</t>
  </si>
  <si>
    <t>102176</t>
  </si>
  <si>
    <t>INSTALAÇÃO DE VIDRO LAMINADO, E = 8 MM (4+4), ENCAIXADO EM PERFIL U. AF_01/2021_PS</t>
  </si>
  <si>
    <t>1.1.7.3</t>
  </si>
  <si>
    <t>102177</t>
  </si>
  <si>
    <t>INSTALAÇÃO DE VIDRO LAMINADO, E = 12 MM (4+4+4), ENCAIXADO EM PERFIL U. AF_01/2021_PS</t>
  </si>
  <si>
    <t>1.1.8.</t>
  </si>
  <si>
    <t>Porta</t>
  </si>
  <si>
    <t>1.1.8.1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</si>
  <si>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</si>
  <si>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</si>
  <si>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un</t>
  </si>
  <si>
    <t>1.1.8.2</t>
  </si>
  <si>
    <t>1.1.8.3</t>
  </si>
  <si>
    <t>1.1.8.4</t>
  </si>
  <si>
    <t>1.1.8.5</t>
  </si>
  <si>
    <t>1.1.8.6</t>
  </si>
  <si>
    <t>1.1.8.7</t>
  </si>
  <si>
    <t>1.1.8.8</t>
  </si>
  <si>
    <t>1.1.8.9</t>
  </si>
  <si>
    <t>100689</t>
  </si>
  <si>
    <t>KIT DE PORTA DE MADEIRA FRISADA, SEMI-OCA (LEVE OU MÉDIA), PADRÃO MÉDIO, 80X210CM, ESPESSURA DE 3,5CM, ITENS INCLUSOS: DOBRADIÇAS, MONTAGEM E INSTALAÇÃO DE BATENTE, FECHADURA COM EXECUÇÃO DO FURO - FORNECIMENTO E INSTALAÇÃO. AF_12/2019</t>
  </si>
  <si>
    <t>1.1.8.10</t>
  </si>
  <si>
    <t>1.1.9.</t>
  </si>
  <si>
    <t>Janela</t>
  </si>
  <si>
    <t>1.1.9.1</t>
  </si>
  <si>
    <t>PRÓPRIA</t>
  </si>
  <si>
    <t>0065</t>
  </si>
  <si>
    <t>JANELA FIXA DE ALUMÍNIO PARA VIDRO, COM VIDRO 80x400, BATENTE E FERRAGENS. EXCLUSIVE ACABAMENTO, ALIZAR E CONTRAMARCO. FORNECIMENTO E INSTALAÇÃO. AF_12/2019</t>
  </si>
  <si>
    <t>1.1.9.2</t>
  </si>
  <si>
    <t>100674</t>
  </si>
  <si>
    <t>JANELA FIXA DE ALUMÍNIO PARA VIDRO, COM VIDRO, BATENTE E FERRAGENS. EXCLUSIVE ACABAMENTO, ALIZAR E CONTRAMARCO. FORNECIMENTO E INSTALAÇÃO. AF_12/2019</t>
  </si>
  <si>
    <t>1.1.9.3</t>
  </si>
  <si>
    <t>1.1.9.4</t>
  </si>
  <si>
    <t>1.1.9.5</t>
  </si>
  <si>
    <t>98695</t>
  </si>
  <si>
    <t>SOLEIRA EM MÁRMORE, LARGURA 15 CM, ESPESSURA 2,0 CM. AF_09/2020</t>
  </si>
  <si>
    <t>1.1.10.</t>
  </si>
  <si>
    <t>Elemento terminal</t>
  </si>
  <si>
    <t>1.1.10.1</t>
  </si>
  <si>
    <t>97607</t>
  </si>
  <si>
    <t>LUMINÁRIA ARANDELA TIPO TARTARUGA, DE SOBREPOR, COM 1 LÂMPADA LED DE 6 W, SEM REATOR - FORNECIMENTO E INSTALAÇÃO. AF_02/2020</t>
  </si>
  <si>
    <t>1.1.10.2</t>
  </si>
  <si>
    <t>97584</t>
  </si>
  <si>
    <t>LUMINÁRIA TIPO CALHA, DE SOBREPOR, COM 1 LÂMPADA TUBULAR FLUORESCENTE DE 36 W, COM REATOR DE PARTIDA RÁPIDA - FORNECIMENTO E INSTALAÇÃO. AF_02/2020</t>
  </si>
  <si>
    <t>1.1.10.3</t>
  </si>
  <si>
    <t>101658</t>
  </si>
  <si>
    <t>LUMINÁRIA DE LED PARA ILUMINAÇÃO PÚBLICA, DE 138 W ATÉ 180 W - FORNECIMENTO E INSTALAÇÃO. AF_08/2020</t>
  </si>
  <si>
    <t>1.1.10.4</t>
  </si>
  <si>
    <t>1.1.10.5</t>
  </si>
  <si>
    <t>1.1.10.6</t>
  </si>
  <si>
    <t>100873</t>
  </si>
  <si>
    <t>BARRA DE APOIO RETA, EM ALUMINIO, COMPRIMENTO 90 CM,  FIXADA NA PAREDE - FORNECIMENTO E INSTALAÇÃO. AF_01/2020</t>
  </si>
  <si>
    <t>1.1.10.7</t>
  </si>
  <si>
    <t>1.1.10.8</t>
  </si>
  <si>
    <t>101660</t>
  </si>
  <si>
    <t>LUMINÁRIA DE LED PARA ILUMINAÇÃO PÚBLICA, DE 240 W ATÉ 350 W - FORNECIMENTO E INSTALAÇÃO. AF_08/2020</t>
  </si>
  <si>
    <t>1.1.10.9</t>
  </si>
  <si>
    <t>1.1.10.10</t>
  </si>
  <si>
    <t>1.1.10.11</t>
  </si>
  <si>
    <t>1.1.10.12</t>
  </si>
  <si>
    <t>1.1.10.13</t>
  </si>
  <si>
    <t>100860</t>
  </si>
  <si>
    <t>CHUVEIRO ELÉTRICO COMUM CORPO PLÁSTICO, TIPO DUCHA - FORNECIMENTO E INSTALAÇÃO. AF_01/2020</t>
  </si>
  <si>
    <t>1.1.10.14</t>
  </si>
  <si>
    <t>93442</t>
  </si>
  <si>
    <t>BANCADA MÁRMORE BRANCO 150 X 60 CM, COM CUBA DE EMBUTIR DE AÇO, VÁLVULA AMERICANA E SIFÃO TIPO GARRAFA EM METAL , ENGATE FLEXÍVEL 30 CM, TORNEIRA CROMADA, DE MESA, 1/2" OU 3/4", PARA PIA COZINHA, PADRÃO ALTO - FORNEC. E INSTALAÇÃO. AF_01/2020</t>
  </si>
  <si>
    <t>1.1.10.15</t>
  </si>
  <si>
    <t>86938</t>
  </si>
  <si>
    <t>CUBA DE EMBUTIR OVAL EM LOUÇA BRANCA, 35 X 50CM OU EQUIVALENTE, INCLUSO VÁLVULA E SIFÃO TIPO GARRAFA EM METAL CROMADO - FORNECIMENTO E INSTALAÇÃO. AF_01/2020</t>
  </si>
  <si>
    <t>1.1.10.16</t>
  </si>
  <si>
    <t>95472</t>
  </si>
  <si>
    <t>VASO SANITARIO SIFONADO CONVENCIONAL PARA PCD SEM FURO FRONTAL COM LOUÇA BRANCA SEM ASSENTO, INCLUSO CONJUNTO DE LIGAÇÃO PARA BACIA SANITÁRIA AJUSTÁVEL - FORNECIMENTO E INSTALAÇÃO. AF_01/2020</t>
  </si>
  <si>
    <t>1.1.10.17</t>
  </si>
  <si>
    <t>1.1.10.18</t>
  </si>
  <si>
    <t>1.1.10.19</t>
  </si>
  <si>
    <t>86936</t>
  </si>
  <si>
    <t>CUBA DE EMBUTIR DE AÇO INOXIDÁVEL MÉDIA, INCLUSO VÁLVULA TIPO AMERICANA E SIFÃO TIPO GARRAFA EM METAL CROMADO - FORNECIMENTO E INSTALAÇÃO. AF_01/2020</t>
  </si>
  <si>
    <t>1.1.10.20</t>
  </si>
  <si>
    <t>1.1.10.21</t>
  </si>
  <si>
    <t>0087</t>
  </si>
  <si>
    <t>DUCHA HIGIENICA 1984.C.ACT.LNK</t>
  </si>
  <si>
    <t>1.1.10.22</t>
  </si>
  <si>
    <t>100854</t>
  </si>
  <si>
    <t>TORNEIRA CROMADA DE MESA PARA LAVATÓRIO COM SENSOR DE PRESENCA. AF_01/2020</t>
  </si>
  <si>
    <t>1.1.10.23</t>
  </si>
  <si>
    <t>1.1.10.24</t>
  </si>
  <si>
    <t>1.1.10.25</t>
  </si>
  <si>
    <t>1.1.10.26</t>
  </si>
  <si>
    <t>1.1.10.27</t>
  </si>
  <si>
    <t>1.1.10.28</t>
  </si>
  <si>
    <t>1.1.10.29</t>
  </si>
  <si>
    <t>1.1.10.30</t>
  </si>
  <si>
    <t>1.1.10.31</t>
  </si>
  <si>
    <t>1.1.10.32</t>
  </si>
  <si>
    <t>1.1.10.33</t>
  </si>
  <si>
    <t>100878</t>
  </si>
  <si>
    <t>VASO SANITÁRIO SIFONADO COM CAIXA ACOPLADA, LOUÇA BRANCA - PADRÃO ALTO - FORNECIMENTO E INSTALAÇÃO. AF_01/2020</t>
  </si>
  <si>
    <t>1.1.11.</t>
  </si>
  <si>
    <t>Corrimão</t>
  </si>
  <si>
    <t>1.1.11.1</t>
  </si>
  <si>
    <t>99841</t>
  </si>
  <si>
    <t>GUARDA-CORPO PANORÂMICO COM PERFIS DE ALUMÍNIO E VIDRO LAMINADO 8 MM, FIXADO COM CHUMBADOR MECÂNICO. AF_04/2019_PS</t>
  </si>
  <si>
    <t>1.1.12.</t>
  </si>
  <si>
    <t>Elemento construtivo genérico</t>
  </si>
  <si>
    <t>1.1.12.1</t>
  </si>
  <si>
    <t>98511</t>
  </si>
  <si>
    <t>PLANTIO DE ÁRVORE ORNAMENTAL COM ALTURA DE MUDA MAIOR QUE 2,00 M E MENOR OU IGUAL A 4,00 M. AF_05/2018</t>
  </si>
  <si>
    <t>1.1.12.2</t>
  </si>
  <si>
    <t>1.1.12.3</t>
  </si>
  <si>
    <t>1.1.12.4</t>
  </si>
  <si>
    <t>1.1.12.5</t>
  </si>
  <si>
    <t>1.1.12.6</t>
  </si>
  <si>
    <t>1.1.12.7</t>
  </si>
  <si>
    <t>1.1.12.8</t>
  </si>
  <si>
    <t>1.1.12.9</t>
  </si>
  <si>
    <t>1.1.12.10</t>
  </si>
  <si>
    <t>1.1.12.11</t>
  </si>
  <si>
    <t>1.1.12.12</t>
  </si>
  <si>
    <t>1.1.12.13</t>
  </si>
  <si>
    <t>1.1.12.14</t>
  </si>
  <si>
    <t>1.1.12.15</t>
  </si>
  <si>
    <t>1.1.12.16</t>
  </si>
  <si>
    <t>1.1.12.17</t>
  </si>
  <si>
    <t>1.1.12.18</t>
  </si>
  <si>
    <t>1.1.12.19</t>
  </si>
  <si>
    <t>103946</t>
  </si>
  <si>
    <t>PLANTIO DE GRAMA ESMERALDA OU SÃO CARLOS OU CURITIBANA, EM PLACAS. AF_05/2022</t>
  </si>
  <si>
    <t>1.1.12.20</t>
  </si>
  <si>
    <t>1.1.12.21</t>
  </si>
  <si>
    <t>1.1.12.22</t>
  </si>
  <si>
    <t>1.1.12.23</t>
  </si>
  <si>
    <t>1.1.12.24</t>
  </si>
  <si>
    <t>1.1.13.</t>
  </si>
  <si>
    <t>Serviços Finais</t>
  </si>
  <si>
    <t>1.1.13.1</t>
  </si>
  <si>
    <t>99811</t>
  </si>
  <si>
    <t>LIMPEZA DE CONTRAPISO COM VASSOURA A SECO. AF_04/2019</t>
  </si>
  <si>
    <t>1.2.</t>
  </si>
  <si>
    <t>SUPERIOR - PLANTA</t>
  </si>
  <si>
    <t>1.2.1.</t>
  </si>
  <si>
    <t>1.2.1.1</t>
  </si>
  <si>
    <t>1.2.1.2</t>
  </si>
  <si>
    <t>1.2.1.3</t>
  </si>
  <si>
    <t>1.2.1.4</t>
  </si>
  <si>
    <t>94210</t>
  </si>
  <si>
    <t>TELHAMENTO COM TELHA ONDULADA DE FIBROCIMENTO E = 6 MM, COM RECOBRIMENTO LATERAL DE 1 1/4 DE ONDA PARA TELHADO COM INCLINAÇÃO MÁXIMA DE 10°, COM ATÉ 2 ÁGUAS, INCLUSO IÇAMENTO. AF_07/2019</t>
  </si>
  <si>
    <t>1.2.2.</t>
  </si>
  <si>
    <t>1.2.2.1</t>
  </si>
  <si>
    <t>1.2.2.2</t>
  </si>
  <si>
    <t>1.2.2.3</t>
  </si>
  <si>
    <t>1.2.2.4</t>
  </si>
  <si>
    <t>1.2.2.5</t>
  </si>
  <si>
    <t>1.2.2.6</t>
  </si>
  <si>
    <t>1.2.2.7</t>
  </si>
  <si>
    <t>1.2.2.8</t>
  </si>
  <si>
    <t>1.2.2.9</t>
  </si>
  <si>
    <t>1.2.2.10</t>
  </si>
  <si>
    <t>1.2.2.11</t>
  </si>
  <si>
    <t>87536</t>
  </si>
  <si>
    <t>EMBOÇO, EM ARGAMASSA TRAÇO 1:2:8, PREPARO MANUAL, APLICADO MANUALMENTE EM PAREDES INTERNAS DE AMBIENTES COM ÁREA MAIOR QUE 10M², E = 17,5MM, COM TALISCAS. AF_03/2024</t>
  </si>
  <si>
    <t>1.2.3.</t>
  </si>
  <si>
    <t>1.2.3.1</t>
  </si>
  <si>
    <t>1.2.3.2</t>
  </si>
  <si>
    <t>1.2.3.3</t>
  </si>
  <si>
    <t>1.2.3.4</t>
  </si>
  <si>
    <t>1.2.3.5</t>
  </si>
  <si>
    <t>1.2.3.6</t>
  </si>
  <si>
    <t>99054</t>
  </si>
  <si>
    <t>ACABAMENTOS PARA FORRO (SANCA DE GESSO, MONTADA NA OBRA). AF_08/2023_PS</t>
  </si>
  <si>
    <t>1.2.3.7</t>
  </si>
  <si>
    <t>1.2.4.</t>
  </si>
  <si>
    <t>1.2.4.1</t>
  </si>
  <si>
    <t>1.2.4.2</t>
  </si>
  <si>
    <t>1.2.5.</t>
  </si>
  <si>
    <t>1.2.5.1</t>
  </si>
  <si>
    <t>100694</t>
  </si>
  <si>
    <t>KIT DE PORTA DE MADEIRA TIPO MEXICANA, MACIÇA (PESADA OU SUPERPESADA), PADRÃO POPULAR, 80X210CM, ESPESSURA DE 3,5CM, ITENS INCLUSOS: DOBRADIÇAS, MONTAGEM E INSTALAÇÃO DE BATENTE, FECHADURA COM EXECUÇÃO DO FURO - FORNECIMENTO E INSTALAÇÃO. AF_12/2019</t>
  </si>
  <si>
    <t>1.2.5.2</t>
  </si>
  <si>
    <t>1.2.5.3</t>
  </si>
  <si>
    <t>1.2.5.4</t>
  </si>
  <si>
    <t>1.2.6.</t>
  </si>
  <si>
    <t>1.2.6.1</t>
  </si>
  <si>
    <t>1.2.6.2</t>
  </si>
  <si>
    <t>1.2.6.3</t>
  </si>
  <si>
    <t>1.2.6.4</t>
  </si>
  <si>
    <t>1.2.6.5</t>
  </si>
  <si>
    <t>1.2.6.6</t>
  </si>
  <si>
    <t>1.2.6.7</t>
  </si>
  <si>
    <t>1.2.6.8</t>
  </si>
  <si>
    <t>1.2.6.9</t>
  </si>
  <si>
    <t>98689</t>
  </si>
  <si>
    <t>SOLEIRA EM GRANITO, LARGURA 15 CM, ESPESSURA 2,0 CM. AF_09/2020</t>
  </si>
  <si>
    <t>1.2.7.</t>
  </si>
  <si>
    <t>1.2.7.1</t>
  </si>
  <si>
    <t>1.2.7.2</t>
  </si>
  <si>
    <t>1.2.7.3</t>
  </si>
  <si>
    <t>1.2.7.4</t>
  </si>
  <si>
    <t>93441</t>
  </si>
  <si>
    <t>BANCADA GRANITO CINZA  150 X 60 CM, COM CUBA DE EMBUTIR DE AÇO, VÁLVULA AMERICANA EM METAL, SIFÃO FLEXÍVEL EM PVC, ENGATE FLEXÍVEL 30 CM, TORNEIRA CROMADA LONGA, DE PAREDE, 1/2" OU 3/4", P/ COZINHA, PADRÃO POPULAR - FORNEC. E INSTALAÇÃO. AF_01/2020</t>
  </si>
  <si>
    <t>1.2.7.5</t>
  </si>
  <si>
    <t>100859</t>
  </si>
  <si>
    <t>MICTÓRIO SIFONADO LOUÇA BRANCA PARA ENTRADA DE ÁGUA EMBUTIDA - PADRÃO ALTO - FORNECIMENTO E INSTALAÇÃO. AF_01/2020</t>
  </si>
  <si>
    <t>1.2.7.6</t>
  </si>
  <si>
    <t>1.2.7.7</t>
  </si>
  <si>
    <t>1.2.7.8</t>
  </si>
  <si>
    <t>1.2.7.9</t>
  </si>
  <si>
    <t>1.3.</t>
  </si>
  <si>
    <t>COBERTURA</t>
  </si>
  <si>
    <t>1.3.1.</t>
  </si>
  <si>
    <t>1.3.1.1</t>
  </si>
  <si>
    <t>1.3.1.2</t>
  </si>
  <si>
    <t>1.3.1.3</t>
  </si>
  <si>
    <t>1.3.1.4</t>
  </si>
  <si>
    <t>1.3.1.5</t>
  </si>
  <si>
    <t>104962</t>
  </si>
  <si>
    <t>EMBOÇO, EM ARGAMASSA TRAÇO 1:2:8, PREPARO MANUAL, APLICADO MANUALMENTE EM PAREDES INTERNAS DE AMBIENTES COM PÉ-DIREITO DUPLO E ÁREA MENOR QUE 5M², E = 17,5MM, COM TALISCAS. AF_03/2024</t>
  </si>
  <si>
    <t>1.3.1.6</t>
  </si>
  <si>
    <t>2.</t>
  </si>
  <si>
    <t>Elétrica</t>
  </si>
  <si>
    <t>2.1.</t>
  </si>
  <si>
    <t>TÉRREO</t>
  </si>
  <si>
    <t>2.1.1.</t>
  </si>
  <si>
    <t>Segmento de fluxo</t>
  </si>
  <si>
    <t>2.1.1.1</t>
  </si>
  <si>
    <t>98299</t>
  </si>
  <si>
    <t>CABO ELETRÔNICO CATEGORIA 6A, INSTALADO EM EDIFICAÇÃO INSTITUCIONAL - FORNECIMENTO E INSTALAÇÃO. AF_11/2019</t>
  </si>
  <si>
    <t>2.1.1.2</t>
  </si>
  <si>
    <t>101563</t>
  </si>
  <si>
    <t>CABO DE COBRE FLEXÍVEL ISOLADO, 35 MM², 0,6/1,0 KV, PARA REDE AÉREA DE DISTRIBUIÇÃO DE ENERGIA ELÉTRICA DE BAIXA TENSÃO - FORNECIMENTO E INSTALAÇÃO. AF_07/2020</t>
  </si>
  <si>
    <t>2.1.1.3</t>
  </si>
  <si>
    <t>91924</t>
  </si>
  <si>
    <t>CABO DE COBRE FLEXÍVEL ISOLADO, 1,5 MM², ANTI-CHAMA 450/750 V, PARA CIRCUITOS TERMINAIS - FORNECIMENTO E INSTALAÇÃO. AF_03/2023</t>
  </si>
  <si>
    <t>2.1.1.4</t>
  </si>
  <si>
    <t>2.1.1.5</t>
  </si>
  <si>
    <t>2.1.1.6</t>
  </si>
  <si>
    <t>2.1.1.7</t>
  </si>
  <si>
    <t>2.1.1.8</t>
  </si>
  <si>
    <t>91926</t>
  </si>
  <si>
    <t>CABO DE COBRE FLEXÍVEL ISOLADO, 2,5 MM², ANTI-CHAMA 450/750 V, PARA CIRCUITOS TERMINAIS - FORNECIMENTO E INSTALAÇÃO. AF_03/2023</t>
  </si>
  <si>
    <t>2.1.1.9</t>
  </si>
  <si>
    <t>2.1.1.10</t>
  </si>
  <si>
    <t>2.1.1.11</t>
  </si>
  <si>
    <t>2.1.1.12</t>
  </si>
  <si>
    <t>2.1.1.13</t>
  </si>
  <si>
    <t>2.1.1.14</t>
  </si>
  <si>
    <t>91928</t>
  </si>
  <si>
    <t>CABO DE COBRE FLEXÍVEL ISOLADO, 4 MM², ANTI-CHAMA 450/750 V, PARA CIRCUITOS TERMINAIS - FORNECIMENTO E INSTALAÇÃO. AF_03/2023</t>
  </si>
  <si>
    <t>2.1.1.15</t>
  </si>
  <si>
    <t>2.1.1.16</t>
  </si>
  <si>
    <t>2.1.1.17</t>
  </si>
  <si>
    <t>2.1.1.18</t>
  </si>
  <si>
    <t>2.1.1.19</t>
  </si>
  <si>
    <t>91930</t>
  </si>
  <si>
    <t>CABO DE COBRE FLEXÍVEL ISOLADO, 6 MM², ANTI-CHAMA 450/750 V, PARA CIRCUITOS TERMINAIS - FORNECIMENTO E INSTALAÇÃO. AF_03/2023</t>
  </si>
  <si>
    <t>2.1.1.20</t>
  </si>
  <si>
    <t>2.1.1.21</t>
  </si>
  <si>
    <t>2.1.1.22</t>
  </si>
  <si>
    <t>2.1.1.23</t>
  </si>
  <si>
    <t>2.1.1.24</t>
  </si>
  <si>
    <t>92988</t>
  </si>
  <si>
    <t>CABO DE COBRE FLEXÍVEL ISOLADO, 50 MM², ANTI-CHAMA 0,6/1,0 KV, PARA REDE ENTERRADA DE DISTRIBUIÇÃO DE ENERGIA ELÉTRICA - FORNECIMENTO E INSTALAÇÃO. AF_12/2021</t>
  </si>
  <si>
    <t>2.1.1.25</t>
  </si>
  <si>
    <t>INSUMO</t>
  </si>
  <si>
    <t>39128</t>
  </si>
  <si>
    <t xml:space="preserve">ABRACADEIRA EM ACO PARA AMARRACAO DE ELETRODUTOS, TIPO D, COM 3/4" E CUNHA DE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</si>
  <si>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2.1.1.26</t>
  </si>
  <si>
    <t>91863</t>
  </si>
  <si>
    <t>ELETRODUTO RÍGIDO ROSCÁVEL, PVC, DN 25 MM (3/4"), PARA CIRCUITOS TERMINAIS, INSTALADO EM FORRO - FORNECIMENTO E INSTALAÇÃO. AF_03/2023</t>
  </si>
  <si>
    <t>2.1.1.27</t>
  </si>
  <si>
    <t>91837</t>
  </si>
  <si>
    <t>ELETRODUTO FLEXÍVEL CORRUGADO REFORÇADO, PVC, DN 32 MM (1"), PARA CIRCUITOS TERMINAIS, INSTALADO EM FORRO - FORNECIMENTO E INSTALAÇÃO. AF_03/2023_PA</t>
  </si>
  <si>
    <t>2.1.1.28</t>
  </si>
  <si>
    <t>91835</t>
  </si>
  <si>
    <t>ELETRODUTO FLEXÍVEL CORRUGADO REFORÇADO, PVC, DN 25 MM (3/4"), PARA CIRCUITOS TERMINAIS, INSTALADO EM FORRO - FORNECIMENTO E INSTALAÇÃO. AF_03/2023_PA</t>
  </si>
  <si>
    <t>2.1.2.</t>
  </si>
  <si>
    <t>Conexão</t>
  </si>
  <si>
    <t>2.1.2.1</t>
  </si>
  <si>
    <t>98302</t>
  </si>
  <si>
    <t>PATCH PANEL 24 PORTAS, CATEGORIA 6 - FORNECIMENTO E INSTALAÇÃO. AF_11/2019</t>
  </si>
  <si>
    <t>2.1.2.2</t>
  </si>
  <si>
    <t>98307</t>
  </si>
  <si>
    <t>TOMADA DE REDE RJ45 - FORNECIMENTO E INSTALAÇÃO. AF_11/2019</t>
  </si>
  <si>
    <t>2.1.2.3</t>
  </si>
  <si>
    <t>2.1.2.4</t>
  </si>
  <si>
    <t>98305</t>
  </si>
  <si>
    <t>RACK FECHADO PARA SERVIDOR - FORNECIMENTO E INSTALAÇÃO. AF_11/2019</t>
  </si>
  <si>
    <t>2.1.2.5</t>
  </si>
  <si>
    <t>2.1.2.6</t>
  </si>
  <si>
    <t>95778</t>
  </si>
  <si>
    <t>CONDULETE DE ALUMÍNIO, TIPO C, PARA ELETRODUTO DE AÇO GALVANIZADO DN 20 MM (3/4''), APARENTE - FORNECIMENTO E INSTALAÇÃO. AF_10/2022</t>
  </si>
  <si>
    <t>2.1.2.7</t>
  </si>
  <si>
    <t>43104</t>
  </si>
  <si>
    <t xml:space="preserve">CAIXA DE PASSAGEM ELETRICA, PARA PISO, EM PVC, DIMENSOES DE 3/4" A 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</si>
  <si>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2.1.2.8</t>
  </si>
  <si>
    <t>104396</t>
  </si>
  <si>
    <t>CONDULETE DE PVC, TIPO E, PARA ELETRODUTO DE PVC SOLDÁVEL DN 25 MM (3/4''), APARENTE - FORNECIMENTO E INSTALAÇÃO. AF_10/2022</t>
  </si>
  <si>
    <t>2.1.2.9</t>
  </si>
  <si>
    <t>91936</t>
  </si>
  <si>
    <t>CAIXA OCTOGONAL 4" X 4", PVC, INSTALADA EM LAJE - FORNECIMENTO E INSTALAÇÃO. AF_03/2023</t>
  </si>
  <si>
    <t>2.1.2.10</t>
  </si>
  <si>
    <t>98111</t>
  </si>
  <si>
    <t>CAIXA DE INSPEÇÃO PARA ATERRAMENTO, CIRCULAR, EM POLIETILENO, DIÂMETRO INTERNO = 0,3 M. AF_12/2020</t>
  </si>
  <si>
    <t>2.1.2.11</t>
  </si>
  <si>
    <t>39810</t>
  </si>
  <si>
    <t xml:space="preserve">CAIXA DE PASSAGEM ELETRICA DE PAREDE, DE EMBUTIR, EM PVC, COM TAMPA APARAFUSADA, DIMENSOES 120 X 120 X *75*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</si>
  <si>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2.1.2.12</t>
  </si>
  <si>
    <t>2.1.2.13</t>
  </si>
  <si>
    <t>2.1.2.14</t>
  </si>
  <si>
    <t>2392</t>
  </si>
  <si>
    <t xml:space="preserve">DISJUNTOR TIPO NEMA, TRIPOLAR 10 ATE 50A, TENSAO MAXIMA DE 415 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</si>
  <si>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2.1.2.15</t>
  </si>
  <si>
    <t>101894</t>
  </si>
  <si>
    <t>DISJUNTOR TRIPOLAR TIPO NEMA, CORRENTE NOMINAL DE 60 ATÉ 100A - FORNECIMENTO E INSTALAÇÃO. AF_10/2020</t>
  </si>
  <si>
    <t>2.1.2.16</t>
  </si>
  <si>
    <t>93654</t>
  </si>
  <si>
    <t>DISJUNTOR MONOPOLAR TIPO DIN, CORRENTE NOMINAL DE 16A - FORNECIMENTO E INSTALAÇÃO. AF_10/2020</t>
  </si>
  <si>
    <t>2.1.2.17</t>
  </si>
  <si>
    <t>93662</t>
  </si>
  <si>
    <t>DISJUNTOR BIPOLAR TIPO DIN, CORRENTE NOMINAL DE 20A - FORNECIMENTO E INSTALAÇÃO. AF_10/2020</t>
  </si>
  <si>
    <t>2.1.2.18</t>
  </si>
  <si>
    <t>93656</t>
  </si>
  <si>
    <t>DISJUNTOR MONOPOLAR TIPO DIN, CORRENTE NOMINAL DE 25A - FORNECIMENTO E INSTALAÇÃO. AF_10/2020</t>
  </si>
  <si>
    <t>2.1.2.19</t>
  </si>
  <si>
    <t>92033</t>
  </si>
  <si>
    <t>INTERRUPTOR PARALELO (2 MÓDULOS) COM 1 TOMADA DE EMBUTIR 2P+T 10 A, INCLUINDO SUPORTE E PLACA - FORNECIMENTO E INSTALAÇÃO. AF_03/2023</t>
  </si>
  <si>
    <t>2.1.2.20</t>
  </si>
  <si>
    <t>92028</t>
  </si>
  <si>
    <t>INTERRUPTOR PARALELO (1 MÓDULO) COM 1 TOMADA DE EMBUTIR 2P+T 10 A, SEM SUPORTE E SEM PLACA - FORNECIMENTO E INSTALAÇÃO. AF_03/2023</t>
  </si>
  <si>
    <t>2.1.2.21</t>
  </si>
  <si>
    <t>2.1.2.22</t>
  </si>
  <si>
    <t>91953</t>
  </si>
  <si>
    <t>INTERRUPTOR SIMPLES (1 MÓDULO), 10A/250V, INCLUINDO SUPORTE E PLACA - FORNECIMENTO E INSTALAÇÃO. AF_03/2023</t>
  </si>
  <si>
    <t>2.1.2.23</t>
  </si>
  <si>
    <t>91959</t>
  </si>
  <si>
    <t>INTERRUPTOR SIMPLES (2 MÓDULOS), 10A/250V, INCLUINDO SUPORTE E PLACA - FORNECIMENTO E INSTALAÇÃO. AF_03/2023</t>
  </si>
  <si>
    <t>2.1.2.24</t>
  </si>
  <si>
    <t>92025</t>
  </si>
  <si>
    <t>INTERRUPTOR SIMPLES (1 MÓDULO) COM 2 TOMADAS DE EMBUTIR 2P+T 10 A, INCLUINDO SUPORTE E PLACA - FORNECIMENTO E INSTALAÇÃO. AF_03/2023</t>
  </si>
  <si>
    <t>2.1.2.25</t>
  </si>
  <si>
    <t>38091</t>
  </si>
  <si>
    <t xml:space="preserve">ESPELHO / PLACA CEGA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</si>
  <si>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2.1.2.26</t>
  </si>
  <si>
    <t>38092</t>
  </si>
  <si>
    <t xml:space="preserve">ESPELHO / PLACA DE 1 POSTO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</si>
  <si>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2.1.2.27</t>
  </si>
  <si>
    <t>38093</t>
  </si>
  <si>
    <t xml:space="preserve">ESPELHO / PLACA DE 2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</si>
  <si>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2.1.2.28</t>
  </si>
  <si>
    <t>38094</t>
  </si>
  <si>
    <t xml:space="preserve">ESPELHO / PLACA DE 3 POSTOS 4" X 2",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</si>
  <si>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2.1.2.29</t>
  </si>
  <si>
    <t>92021</t>
  </si>
  <si>
    <t>TOMADA BAIXA DE EMBUTIR (6 MÓDULOS), 2P+T 10 A, INCLUINDO SUPORTE E PLACA - FORNECIMENTO E INSTALAÇÃO. AF_03/2023</t>
  </si>
  <si>
    <t>2.1.2.30</t>
  </si>
  <si>
    <t>92031</t>
  </si>
  <si>
    <t>INTERRUPTOR PARALELO (1 MÓDULO) COM 2 TOMADAS DE EMBUTIR 2P+T 10 A, INCLUINDO SUPORTE E PLACA - FORNECIMENTO E INSTALAÇÃO. AF_03/2023</t>
  </si>
  <si>
    <t>2.1.2.31</t>
  </si>
  <si>
    <t>91961</t>
  </si>
  <si>
    <t>INTERRUPTOR PARALELO (2 MÓDULOS), 10A/250V, INCLUINDO SUPORTE E PLACA - FORNECIMENTO E INSTALAÇÃO. AF_03/2023</t>
  </si>
  <si>
    <t>2.1.2.32</t>
  </si>
  <si>
    <t>92023</t>
  </si>
  <si>
    <t>INTERRUPTOR SIMPLES (1 MÓDULO) COM 1 TOMADA DE EMBUTIR 2P+T 10 A, INCLUINDO SUPORTE E PLACA - FORNECIMENTO E INSTALAÇÃO. AF_03/2023</t>
  </si>
  <si>
    <t>2.1.2.33</t>
  </si>
  <si>
    <t>92020</t>
  </si>
  <si>
    <t>TOMADA BAIXA DE EMBUTIR (6 MÓDULOS), 2P+T 10 A, SEM SUPORTE E SEM PLACA - FORNECIMENTO E INSTALAÇÃO. AF_03/2023</t>
  </si>
  <si>
    <t>2.1.2.34</t>
  </si>
  <si>
    <t>2.1.2.35</t>
  </si>
  <si>
    <t>92012</t>
  </si>
  <si>
    <t>TOMADA MÉDIA DE EMBUTIR (3 MÓDULOS), 2P+T 10 A, INCLUINDO SUPORTE E PLACA - FORNECIMENTO E INSTALAÇÃO. AF_03/2023</t>
  </si>
  <si>
    <t>2.1.2.36</t>
  </si>
  <si>
    <t>92013</t>
  </si>
  <si>
    <t>TOMADA MÉDIA DE EMBUTIR (3 MÓDULOS), 2P+T 20 A, INCLUINDO SUPORTE E PLACA - FORNECIMENTO E INSTALAÇÃO. AF_03/2023</t>
  </si>
  <si>
    <t>2.1.2.37</t>
  </si>
  <si>
    <t>101882</t>
  </si>
  <si>
    <t>QUADRO DE DISTRIBUIÇÃO DE ENERGIA EM CHAPA DE AÇO GALVANIZADO, DE EMBUTIR, COM BARRAMENTO TRIFÁSICO, PARA 30 DISJUNTORES DIN 225A - FORNECIMENTO E INSTALAÇÃO. AF_10/2020</t>
  </si>
  <si>
    <t>2.1.2.38</t>
  </si>
  <si>
    <t>101881</t>
  </si>
  <si>
    <t>QUADRO DE DISTRIBUIÇÃO DE ENERGIA EM CHAPA DE AÇO GALVANIZADO, DE EMBUTIR, COM BARRAMENTO TRIFÁSICO, PARA 40 DISJUNTORES DIN 100A - FORNECIMENTO E INSTALAÇÃO. AF_10/2020</t>
  </si>
  <si>
    <t>2.1.2.39</t>
  </si>
  <si>
    <t>2.1.3.</t>
  </si>
  <si>
    <t>Controlador de fluxo</t>
  </si>
  <si>
    <t>2.1.3.1</t>
  </si>
  <si>
    <t>104749</t>
  </si>
  <si>
    <t>CONECTOR GRAMPO METÁLICO TIPO OLHAL, PARA SPDA, PARA HASTE DE ATERRAMENTO DE 3/4'' E CABOS DE 10 A 50 MM2 - FORNECIMENTO E INSTALAÇÃO. AF_08/2023</t>
  </si>
  <si>
    <t>2.1.3.2</t>
  </si>
  <si>
    <t>96986</t>
  </si>
  <si>
    <t>HASTE DE ATERRAMENTO, DIÂMETRO 3/4", COM 3 METROS - FORNECIMENTO E INSTALAÇÃO. AF_08/2023</t>
  </si>
  <si>
    <t>2.1.4.</t>
  </si>
  <si>
    <t>2.1.4.1</t>
  </si>
  <si>
    <t>39388</t>
  </si>
  <si>
    <t xml:space="preserve">LAMPADA LED TIPO DICROICA BIVOLT, LUZ BRANCA, 5 W (BASE GU10)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</si>
  <si>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2.1.4.2</t>
  </si>
  <si>
    <t>39390</t>
  </si>
  <si>
    <t xml:space="preserve">LUMINARIA LED REFLETOR RETANGULAR BIVOLT, LUZ BRANCA, 30 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</si>
  <si>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2.1.4.3</t>
  </si>
  <si>
    <t>97610</t>
  </si>
  <si>
    <t>LÂMPADA COMPACTA DE LED 10 W, BASE E27 - FORNECIMENTO E INSTALAÇÃO. AF_02/2020</t>
  </si>
  <si>
    <t>2.1.4.4</t>
  </si>
  <si>
    <t>2.1.4.5</t>
  </si>
  <si>
    <t>103782</t>
  </si>
  <si>
    <t>LUMINÁRIA TIPO PLAFON CIRCULAR, DE SOBREPOR, COM LED DE 12/13 W - FORNECIMENTO E INSTALAÇÃO. AF_03/2022</t>
  </si>
  <si>
    <t>2.1.4.6</t>
  </si>
  <si>
    <t>97605</t>
  </si>
  <si>
    <t>LUMINÁRIA ARANDELA TIPO MEIA LUA, DE SOBREPOR, COM 1 LÂMPADA LED DE 6 W, SEM REATOR - FORNECIMENTO E INSTALAÇÃO. AF_02/2020</t>
  </si>
  <si>
    <t>2.1.4.7</t>
  </si>
  <si>
    <t>97599</t>
  </si>
  <si>
    <t>LUMINÁRIA DE EMERGÊNCIA, COM 30 LÂMPADAS LED DE 2 W, SEM REATOR - FORNECIMENTO E INSTALAÇÃO. AF_02/2020</t>
  </si>
  <si>
    <t>2.1.5.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</si>
  <si>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</si>
  <si>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</si>
  <si>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</si>
  <si>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</si>
  <si>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</si>
  <si>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</si>
  <si>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</si>
  <si>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</si>
  <si>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2.2.</t>
  </si>
  <si>
    <t>SUPERIOR</t>
  </si>
  <si>
    <t>2.2.1.</t>
  </si>
  <si>
    <t>2.2.1.1</t>
  </si>
  <si>
    <t>4329</t>
  </si>
  <si>
    <t xml:space="preserve">PARAFUSO EM ACO GALVANIZADO, TIPO MAQUINA, SEXTAVADO, SEM PORCA, DIAMETRO 1/2", COMPRIMENTO 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</si>
  <si>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</si>
  <si>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</si>
  <si>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</si>
  <si>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</si>
  <si>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</si>
  <si>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</si>
  <si>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</si>
  <si>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</si>
  <si>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</si>
  <si>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</si>
  <si>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</si>
  <si>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</si>
  <si>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</si>
  <si>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2.2.1.15</t>
  </si>
  <si>
    <t>2.2.1.16</t>
  </si>
  <si>
    <t>2.2.1.17</t>
  </si>
  <si>
    <t>2.2.1.18</t>
  </si>
  <si>
    <t>2.2.1.19</t>
  </si>
  <si>
    <t>2.2.1.20</t>
  </si>
  <si>
    <t>2.2.1.21</t>
  </si>
  <si>
    <t>91833</t>
  </si>
  <si>
    <t>ELETRODUTO FLEXÍVEL CORRUGADO REFORÇADO, PVC, DN 20 MM (1/2"), PARA CIRCUITOS TERMINAIS, INSTALADO EM FORRO - FORNECIMENTO E INSTALAÇÃO. AF_03/2023_PA</t>
  </si>
  <si>
    <t>2.2.2.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</si>
  <si>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</si>
  <si>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</si>
  <si>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</si>
  <si>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</si>
  <si>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</si>
  <si>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</si>
  <si>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</si>
  <si>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</si>
  <si>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</si>
  <si>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2.2.2.10</t>
  </si>
  <si>
    <t>2.2.2.11</t>
  </si>
  <si>
    <t>2.2.2.12</t>
  </si>
  <si>
    <t>2.2.2.13</t>
  </si>
  <si>
    <t>2.2.2.14</t>
  </si>
  <si>
    <t>2.2.2.15</t>
  </si>
  <si>
    <t>2.2.2.16</t>
  </si>
  <si>
    <t>2.2.2.17</t>
  </si>
  <si>
    <t>2.2.2.18</t>
  </si>
  <si>
    <t>2.2.2.19</t>
  </si>
  <si>
    <t>2.2.2.20</t>
  </si>
  <si>
    <t>2.2.2.21</t>
  </si>
  <si>
    <t>91979</t>
  </si>
  <si>
    <t>INTERRUPTOR INTERMEDIÁRIO (1 MÓDULO), 10A/250V, INCLUINDO SUPORTE E PLACA - FORNECIMENTO E INSTALAÇÃO. AF_03/2023</t>
  </si>
  <si>
    <t>2.2.2.22</t>
  </si>
  <si>
    <t>2.2.2.23</t>
  </si>
  <si>
    <t>2.2.2.24</t>
  </si>
  <si>
    <t>2.2.2.25</t>
  </si>
  <si>
    <t>2.2.2.26</t>
  </si>
  <si>
    <t>2.2.2.27</t>
  </si>
  <si>
    <t>2.2.2.28</t>
  </si>
  <si>
    <t>2.2.2.29</t>
  </si>
  <si>
    <t>2.2.2.30</t>
  </si>
  <si>
    <t>2.2.2.31</t>
  </si>
  <si>
    <t>38095</t>
  </si>
  <si>
    <t xml:space="preserve">ESPELHO / PLACA CEGA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</si>
  <si>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2.2.2.32</t>
  </si>
  <si>
    <t>2.2.2.33</t>
  </si>
  <si>
    <t>2.2.2.34</t>
  </si>
  <si>
    <t>2.2.2.35</t>
  </si>
  <si>
    <t>2.2.2.36</t>
  </si>
  <si>
    <t>2.2.2.37</t>
  </si>
  <si>
    <t>2.2.3.</t>
  </si>
  <si>
    <t>2.2.3.1</t>
  </si>
  <si>
    <t>2.2.4.</t>
  </si>
  <si>
    <t>2.2.4.1</t>
  </si>
  <si>
    <t>2.2.4.2</t>
  </si>
  <si>
    <t>2.2.4.3</t>
  </si>
  <si>
    <t>2.2.4.4</t>
  </si>
  <si>
    <t>2.3.</t>
  </si>
  <si>
    <t>2.3.1.</t>
  </si>
  <si>
    <t>2.3.1.1</t>
  </si>
  <si>
    <t>2.3.1.2</t>
  </si>
  <si>
    <t>2.3.2.</t>
  </si>
  <si>
    <t>2.3.2.1</t>
  </si>
  <si>
    <t>96989</t>
  </si>
  <si>
    <t>CAPTOR TIPO FRANKLIN PARA SPDA - FORNECIMENTO E INSTALAÇÃO. AF_08/2023</t>
  </si>
  <si>
    <t>2.3.2.2</t>
  </si>
  <si>
    <t>2.3.2.3</t>
  </si>
  <si>
    <t>104746</t>
  </si>
  <si>
    <t>MINI CAPTOR PARA SPDA - FORNECIMENTO E INSTALAÇÃO. AF_08/2023</t>
  </si>
  <si>
    <t>3.</t>
  </si>
  <si>
    <t>Hidrossanitário</t>
  </si>
  <si>
    <t>3.1.</t>
  </si>
  <si>
    <t>3.1.1.</t>
  </si>
  <si>
    <t>Segmento de tubulação</t>
  </si>
  <si>
    <t>3.1.1.1</t>
  </si>
  <si>
    <t>89714</t>
  </si>
  <si>
    <t>TUBO PVC, SERIE NORMAL, ESGOTO PREDIAL, DN 100 MM, FORNECIDO E INSTALADO EM RAMAL DE DESCARGA OU RAMAL DE ESGOTO SANITÁRIO. AF_08/2022</t>
  </si>
  <si>
    <t>3.1.1.2</t>
  </si>
  <si>
    <t>89712</t>
  </si>
  <si>
    <t>TUBO PVC, SERIE NORMAL, ESGOTO PREDIAL, DN 50 MM, FORNECIDO E INSTALADO EM RAMAL DE DESCARGA OU RAMAL DE ESGOTO SANITÁRIO. AF_08/2022</t>
  </si>
  <si>
    <t>3.1.1.3</t>
  </si>
  <si>
    <t>94653</t>
  </si>
  <si>
    <t>TUBO, PVC, SOLDÁVEL, DN 75 MM, INSTALADO EM RESERVAÇÃO PREDIAL DE ÁGUA - FORNECIMENTO E INSTALAÇÃO. AF_04/2024</t>
  </si>
  <si>
    <t>3.1.1.4</t>
  </si>
  <si>
    <t>103978</t>
  </si>
  <si>
    <t>TUBO, PVC, SOLDÁVEL, DN 40MM, INSTALADO EM RAMAL DE DISTRIBUIÇÃO DE ÁGUA - FORNECIMENTO E INSTALAÇÃO. AF_06/2022</t>
  </si>
  <si>
    <t>3.1.1.5</t>
  </si>
  <si>
    <t>3.1.1.6</t>
  </si>
  <si>
    <t>3.1.1.7</t>
  </si>
  <si>
    <t>89713</t>
  </si>
  <si>
    <t>TUBO PVC, SERIE NORMAL, ESGOTO PREDIAL, DN 75 MM, FORNECIDO E INSTALADO EM RAMAL DE DESCARGA OU RAMAL DE ESGOTO SANITÁRIO. AF_08/2022</t>
  </si>
  <si>
    <t>3.1.1.8</t>
  </si>
  <si>
    <t>89356</t>
  </si>
  <si>
    <t>TUBO, PVC, SOLDÁVEL, DN 25MM, INSTALADO EM RAMAL OU SUB-RAMAL DE ÁGUA - FORNECIMENTO E INSTALAÇÃO. AF_06/2022</t>
  </si>
  <si>
    <t>3.1.1.9</t>
  </si>
  <si>
    <t>0037</t>
  </si>
  <si>
    <t>TUBO, PVC, SOLDÁVEL, DN 50MM, INSTALADO EM RAMAL OU SUB-RAMAL DE ÁGUA - FORNECIMENTO E INSTALAÇÃO. AF_12/2014</t>
  </si>
  <si>
    <t>3.1.1.10</t>
  </si>
  <si>
    <t>89798</t>
  </si>
  <si>
    <t>TUBO PVC, SERIE NORMAL, ESGOTO PREDIAL, DN 50 MM, FORNECIDO E INSTALADO EM PRUMADA DE ESGOTO SANITÁRIO OU VENTILAÇÃO. AF_08/2022</t>
  </si>
  <si>
    <t>3.1.2.</t>
  </si>
  <si>
    <t>Encaixe de tubulação</t>
  </si>
  <si>
    <t>3.1.2.1</t>
  </si>
  <si>
    <t>328</t>
  </si>
  <si>
    <t xml:space="preserve">ANEL BORRACHA, PARA TUBO/CONEXAO PVC PBA, DN 100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</si>
  <si>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</t>
  </si>
  <si>
    <t>1828</t>
  </si>
  <si>
    <t xml:space="preserve">CURVA PVC PBA, JE, PB, 90 GRAUS, DN 100 / DE 110 MM, PARA REDE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</si>
  <si>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3.1.2.3</t>
  </si>
  <si>
    <t>325</t>
  </si>
  <si>
    <t xml:space="preserve">ANEL BORRACHA, PARA TUBO/CONEXAO PVC PBA, DN 50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</si>
  <si>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3.1.2.4</t>
  </si>
  <si>
    <t>1932</t>
  </si>
  <si>
    <t xml:space="preserve">CURVA PVC CURTA 90 GRAUS, DN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</si>
  <si>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3.1.2.5</t>
  </si>
  <si>
    <t>303</t>
  </si>
  <si>
    <t xml:space="preserve">ANEL BORRACHA, PARA TUBO PVC, REDE COLETOR ESGOTO, DN 100 MM (NBR 7362)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</si>
  <si>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3.1.2.6</t>
  </si>
  <si>
    <t>3.1.2.7</t>
  </si>
  <si>
    <t>329</t>
  </si>
  <si>
    <t xml:space="preserve">ANEL BORRACHA, PARA TUBO/CONEXAO PVC PBA, DN 75 MM, PARA REDE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</si>
  <si>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3.1.2.8</t>
  </si>
  <si>
    <t>89746</t>
  </si>
  <si>
    <t>JOELHO 45 GRAUS, PVC, SERIE NORMAL, ESGOTO PREDIAL, DN 100 MM, JUNTA ELÁSTICA, FORNECIDO E INSTALADO EM RAMAL DE DESCARGA OU RAMAL DE ESGOTO SANITÁRIO. AF_08/2022</t>
  </si>
  <si>
    <t>3.1.2.9</t>
  </si>
  <si>
    <t>89726</t>
  </si>
  <si>
    <t>JOELHO 45 GRAUS, PVC, SERIE NORMAL, ESGOTO PREDIAL, DN 40 MM, JUNTA SOLDÁVEL, FORNECIDO E INSTALADO EM RAMAL DE DESCARGA OU RAMAL DE ESGOTO SANITÁRIO. AF_08/2022</t>
  </si>
  <si>
    <t>3.1.2.10</t>
  </si>
  <si>
    <t>89732</t>
  </si>
  <si>
    <t>JOELHO 45 GRAUS, PVC, SERIE NORMAL, ESGOTO PREDIAL, DN 50 MM, JUNTA ELÁSTICA, FORNECIDO E INSTALADO EM RAMAL DE DESCARGA OU RAMAL DE ESGOTO SANITÁRIO. AF_08/2022</t>
  </si>
  <si>
    <t>3.1.2.11</t>
  </si>
  <si>
    <t>89739</t>
  </si>
  <si>
    <t>JOELHO 45 GRAUS, PVC, SERIE NORMAL, ESGOTO PREDIAL, DN 75 MM, JUNTA ELÁSTICA, FORNECIDO E INSTALADO EM RAMAL DE DESCARGA OU RAMAL DE ESGOTO SANITÁRIO. AF_08/2022</t>
  </si>
  <si>
    <t>3.1.2.12</t>
  </si>
  <si>
    <t>89797</t>
  </si>
  <si>
    <t>JUNÇÃO SIMPLES, PVC, SERIE NORMAL, ESGOTO PREDIAL, DN 100 X 100 MM, JUNTA ELÁSTICA, FORNECIDO E INSTALADO EM RAMAL DE DESCARGA OU RAMAL DE ESGOTO SANITÁRIO. AF_08/2022</t>
  </si>
  <si>
    <t>3.1.2.13</t>
  </si>
  <si>
    <t>20043</t>
  </si>
  <si>
    <t xml:space="preserve">REDUCAO EXCENTRICA PVC, DN 100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</si>
  <si>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3.1.2.14</t>
  </si>
  <si>
    <t>20044</t>
  </si>
  <si>
    <t xml:space="preserve">REDUCAO EXCENTRICA PVC, DN 100 X 75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</si>
  <si>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3.1.2.15</t>
  </si>
  <si>
    <t>20141</t>
  </si>
  <si>
    <t xml:space="preserve">JUNCAO SIMPLES, PVC SERIE R, DN 50 X 50 MM,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</si>
  <si>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3.1.2.16</t>
  </si>
  <si>
    <t>0051</t>
  </si>
  <si>
    <t>REDUCAO EXCENTRICA PVC, SERIE R, DN 100 X 75 MM, PVC, ESGOTO PREDIAL, JUNTA ELÁSTICA, JUNTA ELÁSTICA, FORNECIDO E INSTALADO EM RAMAL DE DESCARGA OU RAMAL DE ESGOTO SANITÁRIO. AF_12/2014</t>
  </si>
  <si>
    <t>3.1.2.17</t>
  </si>
  <si>
    <t>89362</t>
  </si>
  <si>
    <t>JOELHO 90 GRAUS, PVC, SOLDÁVEL, DN 25MM, INSTALADO EM RAMAL OU SUB-RAMAL DE ÁGUA - FORNECIMENTO E INSTALAÇÃO. AF_06/2022</t>
  </si>
  <si>
    <t>3.1.2.18</t>
  </si>
  <si>
    <t>89378</t>
  </si>
  <si>
    <t>LUVA, PVC, SOLDÁVEL, DN 25MM, INSTALADO EM RAMAL OU SUB-RAMAL DE ÁGUA - FORNECIMENTO E INSTALAÇÃO. AF_06/2022</t>
  </si>
  <si>
    <t>3.1.2.19</t>
  </si>
  <si>
    <t>89395</t>
  </si>
  <si>
    <t>TE, PVC, SOLDÁVEL, DN 25MM, INSTALADO EM RAMAL OU SUB-RAMAL DE ÁGUA - FORNECIMENTO E INSTALAÇÃO. AF_06/2022</t>
  </si>
  <si>
    <t>3.1.2.20</t>
  </si>
  <si>
    <t>299</t>
  </si>
  <si>
    <t xml:space="preserve">ANEL BORRACHA, DN 100 MM, PARA TUBO SERIE REFORCADA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</si>
  <si>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3.1.2.21</t>
  </si>
  <si>
    <t>296</t>
  </si>
  <si>
    <t xml:space="preserve">ANEL BORRACHA PARA TUBO ESGOTO PREDIAL, DN 50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</si>
  <si>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3.1.2.22</t>
  </si>
  <si>
    <t>297</t>
  </si>
  <si>
    <t xml:space="preserve">ANEL BORRACHA PARA TUBO ESGOTO PREDIAL, DN 75 MM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</si>
  <si>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3.1.2.23</t>
  </si>
  <si>
    <t>89802</t>
  </si>
  <si>
    <t>JOELHO 45 GRAUS, PVC, SERIE NORMAL, ESGOTO PREDIAL, DN 50 MM, JUNTA ELÁSTICA, FORNECIDO E INSTALADO EM PRUMADA DE ESGOTO SANITÁRIO OU VENTILAÇÃO. AF_08/2022</t>
  </si>
  <si>
    <t>3.1.2.24</t>
  </si>
  <si>
    <t>89801</t>
  </si>
  <si>
    <t>JOELHO 90 GRAUS, PVC, SERIE NORMAL, ESGOTO PREDIAL, DN 50 MM, JUNTA ELÁSTICA, FORNECIDO E INSTALADO EM PRUMADA DE ESGOTO SANITÁRIO OU VENTILAÇÃO. AF_08/2022</t>
  </si>
  <si>
    <t>3.1.2.25</t>
  </si>
  <si>
    <t>3.1.2.26</t>
  </si>
  <si>
    <t>11655</t>
  </si>
  <si>
    <t xml:space="preserve">TE SANITARIO DE REDUCAO, PVC, DN 100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</si>
  <si>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3.1.2.27</t>
  </si>
  <si>
    <t>89825</t>
  </si>
  <si>
    <t>TE, PVC, SERIE NORMAL, ESGOTO PREDIAL, DN 50 X 50 MM, JUNTA ELÁSTICA, FORNECIDO E INSTALADO EM PRUMADA DE ESGOTO SANITÁRIO OU VENTILAÇÃO. AF_08/2022</t>
  </si>
  <si>
    <t>3.1.2.28</t>
  </si>
  <si>
    <t>3.1.3.</t>
  </si>
  <si>
    <t>Medidor de fluxo</t>
  </si>
  <si>
    <t>3.1.3.1</t>
  </si>
  <si>
    <t>91896</t>
  </si>
  <si>
    <t>CURVA 90 GRAUS PARA ELETRODUTO, PVC, ROSCÁVEL, DN 40 MM (1 1/4"), PARA CIRCUITOS TERMINAIS, INSTALADA EM FORRO - FORNECIMENTO E INSTALAÇÃO. AF_03/2023</t>
  </si>
  <si>
    <t>3.1.3.2</t>
  </si>
  <si>
    <t>91886</t>
  </si>
  <si>
    <t>LUVA PARA ELETRODUTO, PVC, ROSCÁVEL, DN 40 MM (1 1/4"), PARA CIRCUITOS TERMINAIS, INSTALADA EM PAREDE - FORNECIMENTO E INSTALAÇÃO. AF_03/2023</t>
  </si>
  <si>
    <t>3.1.3.3</t>
  </si>
  <si>
    <t>92373</t>
  </si>
  <si>
    <t>NIPLE, EM FERRO GALVANIZADO, DN 40 (1 1/2"), CONEXÃO ROSQUEADA, INSTALADO EM REDE DE ALIMENTAÇÃO PARA HIDRANTE - FORNECIMENTO E INSTALAÇÃO. AF_10/2020</t>
  </si>
  <si>
    <t>3.1.3.4</t>
  </si>
  <si>
    <t>91873</t>
  </si>
  <si>
    <t>ELETRODUTO RÍGIDO ROSCÁVEL, PVC, DN 40 MM (1 1/4"), PARA CIRCUITOS TERMINAIS, INSTALADO EM PAREDE - FORNECIMENTO E INSTALAÇÃO. AF_03/2023</t>
  </si>
  <si>
    <t>3.1.3.5</t>
  </si>
  <si>
    <t>97893</t>
  </si>
  <si>
    <t>CAIXA ENTERRADA ELÉTRICA RETANGULAR, EM ALVENARIA COM BLOCOS DE CONCRETO, FUNDO COM BRITA, DIMENSÕES INTERNAS: 0,8X0,8X0,6 M. AF_12/2020</t>
  </si>
  <si>
    <t>3.1.4.</t>
  </si>
  <si>
    <t>Segmento de transporte de cabos</t>
  </si>
  <si>
    <t>3.1.4.1</t>
  </si>
  <si>
    <t>92981</t>
  </si>
  <si>
    <t>CABO DE COBRE FLEXÍVEL ISOLADO, 16 MM², ANTI-CHAMA 450/750 V, PARA DISTRIBUIÇÃO - FORNECIMENTO E INSTALAÇÃO. AF_10/2020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</si>
  <si>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</si>
  <si>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</si>
  <si>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</si>
  <si>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</si>
  <si>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</si>
  <si>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</si>
  <si>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</si>
  <si>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</si>
  <si>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</si>
  <si>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</si>
  <si>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3.1.5.</t>
  </si>
  <si>
    <t>Sifão</t>
  </si>
  <si>
    <t>3.1.5.1</t>
  </si>
  <si>
    <t>98108</t>
  </si>
  <si>
    <t>CAIXA DE GORDURA DUPLA (CAPACIDADE: 126 L), RETANGULAR, EM ALVENARIA COM BLOCOS DE CONCRETO, DIMENSÕES INTERNAS = 0,4X0,7 M, ALTURA INTERNA = 0,8 M. AF_12/2020</t>
  </si>
  <si>
    <t>3.1.6.</t>
  </si>
  <si>
    <t>Terminal de resíduos</t>
  </si>
  <si>
    <t>3.1.6.1</t>
  </si>
  <si>
    <t>97902</t>
  </si>
  <si>
    <t>CAIXA ENTERRADA HIDRÁULICA RETANGULAR EM ALVENARIA COM TIJOLOS CERÂMICOS MACIÇOS, DIMENSÕES INTERNAS: 0,6X0,6X0,6 M PARA REDE DE ESGOTO. AF_12/2020</t>
  </si>
  <si>
    <t>3.1.6.2</t>
  </si>
  <si>
    <t>0046</t>
  </si>
  <si>
    <t>CAIXA SIFONADA, PVC, DN 150 X 150 X 50 MM, JUNTA ELÁSTICA, FORNECIDA E INSTALADA EM RAMAL DE DESCARGA OU EM RAMAL DE ESGOTO SANITÁRIO. AF_12/2014</t>
  </si>
  <si>
    <t>3.1.6.3</t>
  </si>
  <si>
    <t>3.1.7.</t>
  </si>
  <si>
    <t>Terminal sanitário</t>
  </si>
  <si>
    <t>3.1.7.1</t>
  </si>
  <si>
    <t>3.1.7.2</t>
  </si>
  <si>
    <t>3.1.7.3</t>
  </si>
  <si>
    <t>3.1.7.4</t>
  </si>
  <si>
    <t>3.1.7.5</t>
  </si>
  <si>
    <t>0101</t>
  </si>
  <si>
    <t>TORNEIRA DECA SOFT COLOR DE PIA FLEXÍVEL DN 15 C 70</t>
  </si>
  <si>
    <t>3.1.7.6</t>
  </si>
  <si>
    <t>3.1.7.7</t>
  </si>
  <si>
    <t>86940</t>
  </si>
  <si>
    <t>LAVATÓRIO LOUÇA BRANCA COM COLUNA, 45 X 55CM OU EQUIVALENTE, PADRÃO MÉDIO, INCLUSO SIFÃO TIPO GARRAFA, VÁLVULA E ENGATE FLEXÍVEL DE 40CM EM METAL CROMADO, COM APARELHO MISTURADOR PADRÃO MÉDIO - FORNECIMENTO E INSTALAÇÃO. AF_01/2020</t>
  </si>
  <si>
    <t>3.1.7.8</t>
  </si>
  <si>
    <t>3.1.7.9</t>
  </si>
  <si>
    <t>3.1.7.10</t>
  </si>
  <si>
    <t>86886</t>
  </si>
  <si>
    <t>ENGATE FLEXÍVEL EM INOX, 1/2  X 30CM - FORNECIMENTO E INSTALAÇÃO. AF_01/2020</t>
  </si>
  <si>
    <t>3.1.7.11</t>
  </si>
  <si>
    <t>86884</t>
  </si>
  <si>
    <t>ENGATE FLEXÍVEL EM PLÁSTICO BRANCO, 1/2" X 30CM - FORNECIMENTO E INSTALAÇÃO. AF_01/2020</t>
  </si>
  <si>
    <t>3.1.7.12</t>
  </si>
  <si>
    <t>86881</t>
  </si>
  <si>
    <t>SIFÃO DO TIPO GARRAFA EM METAL CROMADO 1 X 1.1/2" - FORNECIMENTO E INSTALAÇÃO. AF_01/2020</t>
  </si>
  <si>
    <t>3.1.7.13</t>
  </si>
  <si>
    <t>3.1.7.14</t>
  </si>
  <si>
    <t>86883</t>
  </si>
  <si>
    <t>SIFÃO DO TIPO FLEXÍVEL EM PVC 1  X 1.1/2  - FORNECIMENTO E INSTALAÇÃO. AF_01/2020</t>
  </si>
  <si>
    <t>3.1.7.15</t>
  </si>
  <si>
    <t>99620</t>
  </si>
  <si>
    <t>VÁLVULA DE RETENÇÃO HORIZONTAL, DE BRONZE, ROSCÁVEL, 1" - FORNECIMENTO E INSTALAÇÃO. AF_08/2021</t>
  </si>
  <si>
    <t>3.1.7.16</t>
  </si>
  <si>
    <t>86879</t>
  </si>
  <si>
    <t>VÁLVULA EM PLÁSTICO 1" PARA PIA, TANQUE OU LAVATÓRIO, COM OU SEM LADRÃO - FORNECIMENTO E INSTALAÇÃO. AF_01/2020</t>
  </si>
  <si>
    <t>3.1.7.17</t>
  </si>
  <si>
    <t>3.1.7.18</t>
  </si>
  <si>
    <t>3.1.7.19</t>
  </si>
  <si>
    <t>3.1.7.20</t>
  </si>
  <si>
    <t>89748</t>
  </si>
  <si>
    <t>CURVA CURTA 90 GRAUS, PVC, SERIE NORMAL, ESGOTO PREDIAL, DN 100 MM, JUNTA ELÁSTICA, FORNECIDO E INSTALADO EM RAMAL DE DESCARGA OU RAMAL DE ESGOTO SANITÁRIO. AF_08/2022</t>
  </si>
  <si>
    <t>3.1.7.21</t>
  </si>
  <si>
    <t>89728</t>
  </si>
  <si>
    <t>CURVA CURTA 90 GRAUS, PVC, SERIE NORMAL, ESGOTO PREDIAL, DN 40 MM, JUNTA SOLDÁVEL, FORNECIDO E INSTALADO EM RAMAL DE DESCARGA OU RAMAL DE ESGOTO SANITÁRIO. AF_08/2022</t>
  </si>
  <si>
    <t>3.1.7.22</t>
  </si>
  <si>
    <t>89731</t>
  </si>
  <si>
    <t>JOELHO 90 GRAUS, PVC, SERIE NORMAL, ESGOTO PREDIAL, DN 50 MM, JUNTA ELÁSTICA, FORNECIDO E INSTALADO EM RAMAL DE DESCARGA OU RAMAL DE ESGOTO SANITÁRIO. AF_08/2022</t>
  </si>
  <si>
    <t>3.1.7.23</t>
  </si>
  <si>
    <t>89737</t>
  </si>
  <si>
    <t>JOELHO 90 GRAUS, PVC, SERIE NORMAL, ESGOTO PREDIAL, DN 75 MM, JUNTA ELÁSTICA, FORNECIDO E INSTALADO EM RAMAL DE DESCARGA OU RAMAL DE ESGOTO SANITÁRIO. AF_08/2022</t>
  </si>
  <si>
    <t>3.1.7.24</t>
  </si>
  <si>
    <t>37959</t>
  </si>
  <si>
    <t xml:space="preserve">JOELHO CPVC, SOLDAVEL, 90 GRAUS, 42 MM, PARA AGUA QUENTE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</si>
  <si>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3.1.7.25</t>
  </si>
  <si>
    <t>0050</t>
  </si>
  <si>
    <t>REDUCAO EXCENTRICA PVC, SERIE R, DN 75 X 50 MM, PVC, ESGOTO PREDIAL, JUNTA ELÁSTICA, FORNECIDO E INSTALADO EM RAMAL DE DESCARGA OU RAMAL DE ESGOTO SANITÁRIO. AF_12/2014</t>
  </si>
  <si>
    <t>3.1.7.26</t>
  </si>
  <si>
    <t>89711</t>
  </si>
  <si>
    <t>TUBO PVC, SERIE NORMAL, ESGOTO PREDIAL, DN 40 MM, FORNECIDO E INSTALADO EM RAMAL DE DESCARGA OU RAMAL DE ESGOTO SANITÁRIO. AF_08/2022</t>
  </si>
  <si>
    <t>3.1.7.27</t>
  </si>
  <si>
    <t>3.1.7.28</t>
  </si>
  <si>
    <t>3.1.7.29</t>
  </si>
  <si>
    <t>3.1.7.30</t>
  </si>
  <si>
    <t>94672</t>
  </si>
  <si>
    <t>JOELHO 90 GRAUS COM BUCHA DE LATÃO, PVC, SOLDÁVEL, DN  25 MM X 3/4", INSTALADO EM RESERVAÇÃO PREDIAL DE ÁGUA - FORNECIMENTO E INSTALAÇÃO. AF_04/2024</t>
  </si>
  <si>
    <t>3.1.7.31</t>
  </si>
  <si>
    <t>96856</t>
  </si>
  <si>
    <t>JOELHO 90 GRAUS, ROSCA FÊMEA TERMINAL, PARA INSTALAÇÕES EM PEX ÁGUA, DN 25MM X 1/2", CONEXÃO POR CRIMPAGEM - FORNECIMENTO E INSTALAÇÃO. AF_02/2023</t>
  </si>
  <si>
    <t>3.1.7.32</t>
  </si>
  <si>
    <t>3.1.8.</t>
  </si>
  <si>
    <t>Caixa de distribuição elétrica</t>
  </si>
  <si>
    <t>3.1.8.1</t>
  </si>
  <si>
    <t>93672</t>
  </si>
  <si>
    <t>DISJUNTOR TRIPOLAR TIPO DIN, CORRENTE NOMINAL DE 40A - FORNECIMENTO E INSTALAÇÃO. AF_10/2020</t>
  </si>
  <si>
    <t>3.1.8.2</t>
  </si>
  <si>
    <t>3.1.8.3</t>
  </si>
  <si>
    <t>93653</t>
  </si>
  <si>
    <t>DISJUNTOR MONOPOLAR TIPO DIN, CORRENTE NOMINAL DE 10A - FORNECIMENTO E INSTALAÇÃO. AF_10/2020</t>
  </si>
  <si>
    <t>3.1.8.4</t>
  </si>
  <si>
    <t>3.1.8.5</t>
  </si>
  <si>
    <t>3.1.8.6</t>
  </si>
  <si>
    <t>93655</t>
  </si>
  <si>
    <t>DISJUNTOR MONOPOLAR TIPO DIN, CORRENTE NOMINAL DE 20A - FORNECIMENTO E INSTALAÇÃO. AF_10/2020</t>
  </si>
  <si>
    <t>3.1.8.7</t>
  </si>
  <si>
    <t>93657</t>
  </si>
  <si>
    <t>DISJUNTOR MONOPOLAR TIPO DIN, CORRENTE NOMINAL DE 32A - FORNECIMENTO E INSTALAÇÃO. AF_10/2020</t>
  </si>
  <si>
    <t>3.1.8.8</t>
  </si>
  <si>
    <t>3.1.8.9</t>
  </si>
  <si>
    <t>0039</t>
  </si>
  <si>
    <t>DISPOSITIVO DPS CLASSE II, 1 POLO, TENSAO MAXIMA DE 275 V, CORRENTE MAXIMA DE *90* KA (TIPO AC) - FORNECIMENTO E INSTALAÇÃO. AF_04/2016</t>
  </si>
  <si>
    <t>3.1.8.10</t>
  </si>
  <si>
    <t>0041</t>
  </si>
  <si>
    <t>DISPOSITIVO DR, 2 POLOS, SENSIBILIDADE DE 30 MA, CORRENTE DE 25 A, TIPO AC - FORNECIMENTO E INSTALAÇÃO. AF_04/2016</t>
  </si>
  <si>
    <t>3.1.8.11</t>
  </si>
  <si>
    <t>0042</t>
  </si>
  <si>
    <t>DISPOSITIVO DR, 2 POLOS, SENSIBILIDADE DE 30 MA, CORRENTE DE 40 A, TIPO AC - FORNECIMENTO E INSTALAÇÃO. AF_04/2016</t>
  </si>
  <si>
    <t>3.1.8.12</t>
  </si>
  <si>
    <t>97359</t>
  </si>
  <si>
    <t>QUADRO DE MEDIÇÃO GERAL DE ENERGIA COM 8 MEDIDORES - FORNECIMENTO E INSTALAÇÃO. AF_10/2020</t>
  </si>
  <si>
    <t>3.1.8.13</t>
  </si>
  <si>
    <t>3.1.8.14</t>
  </si>
  <si>
    <t>101876</t>
  </si>
  <si>
    <t>QUADRO DE DISTRIBUIÇÃO DE ENERGIA EM PVC, DE EMBUTIR, SEM BARRAMENTO, PARA 6 DISJUNTORES - FORNECIMENTO E INSTALAÇÃO. AF_10/2020</t>
  </si>
  <si>
    <t>3.1.9.</t>
  </si>
  <si>
    <t>Caixa de passagem</t>
  </si>
  <si>
    <t>3.1.9.1</t>
  </si>
  <si>
    <t>3.1.9.2</t>
  </si>
  <si>
    <t>100563</t>
  </si>
  <si>
    <t>QUADRO DE DISTRIBUIÇÃO PARA TELEFONE N.5, 80X80X12CM EM CHAPA METALICA, SEM ACESSORIOS, PADRAO TELEBRAS, FORNECIMENTO E INSTALAÇÃO. AF_11/2019</t>
  </si>
  <si>
    <t>3.1.9.3</t>
  </si>
  <si>
    <t>97886</t>
  </si>
  <si>
    <t>CAIXA ENTERRADA ELÉTRICA RETANGULAR, EM ALVENARIA COM TIJOLOS CERÂMICOS MACIÇOS, FUNDO COM BRITA, DIMENSÕES INTERNAS: 0,3X0,3X0,3 M. AF_12/2020</t>
  </si>
  <si>
    <t>3.1.9.4</t>
  </si>
  <si>
    <t>97887</t>
  </si>
  <si>
    <t>CAIXA ENTERRADA ELÉTRICA RETANGULAR, EM ALVENARIA COM TIJOLOS CERÂMICOS MACIÇOS, FUNDO COM BRITA, DIMENSÕES INTERNAS: 0,4X0,4X0,4 M. AF_12/2020</t>
  </si>
  <si>
    <t>3.1.9.5</t>
  </si>
  <si>
    <t>3.1.9.6</t>
  </si>
  <si>
    <t>100557</t>
  </si>
  <si>
    <t>CAIXA DE PASSAGEM PARA TELEFONE 80X80X15CM (SOBREPOR) FORNECIMENTO E INSTALACAO. AF_11/2019</t>
  </si>
  <si>
    <t>3.1.9.7</t>
  </si>
  <si>
    <t>3.1.9.8</t>
  </si>
  <si>
    <t>3.1.9.9</t>
  </si>
  <si>
    <t>3.1.10.</t>
  </si>
  <si>
    <t>Válvula</t>
  </si>
  <si>
    <t>3.1.10.1</t>
  </si>
  <si>
    <t>89987</t>
  </si>
  <si>
    <t>REGISTRO DE GAVETA BRUTO, LATÃO, ROSCÁVEL, 3/4", COM ACABAMENTO E CANOPLA CROMADOS - FORNECIMENTO E INSTALAÇÃO. AF_08/2021</t>
  </si>
  <si>
    <t>3.1.10.2</t>
  </si>
  <si>
    <t>89985</t>
  </si>
  <si>
    <t>REGISTRO DE PRESSÃO BRUTO, LATÃO, ROSCÁVEL, 3/4", COM ACABAMENTO E CANOPLA CROMADOS - FORNECIMENTO E INSTALAÇÃO. AF_08/2021</t>
  </si>
  <si>
    <t>3.1.10.3</t>
  </si>
  <si>
    <t>94657</t>
  </si>
  <si>
    <t>LUVA PVC, SOLDÁVEL, DN  25 MM, INSTALADO EM RESERVAÇÃO PREDIAL DE ÁGUA - FORNECIMENTO E INSTALAÇÃO. AF_04/2024</t>
  </si>
  <si>
    <t>3.1.10.4</t>
  </si>
  <si>
    <t>94656</t>
  </si>
  <si>
    <t>ADAPTADOR CURTO COM BOLSA E ROSCA PARA REGISTRO, PVC, SOLDÁVEL, DN  25 MM X 3/4", INSTALADO EM RESERVAÇÃO PREDIAL DE ÁGUA - FORNECIMENTO E INSTALAÇÃO. AF_04/2024</t>
  </si>
  <si>
    <t>3.2.</t>
  </si>
  <si>
    <t>3.2.1.</t>
  </si>
  <si>
    <t>3.2.1.1</t>
  </si>
  <si>
    <t>90694</t>
  </si>
  <si>
    <t>TUBO DE PVC PARA REDE COLETORA DE ESGOTO DE PAREDE MACIÇA, DN 100 MM, JUNTA ELÁSTICA - FORNECIMENTO E ASSENTAMENTO. AF_01/2021</t>
  </si>
  <si>
    <t>3.2.1.2</t>
  </si>
  <si>
    <t>89446</t>
  </si>
  <si>
    <t>TUBO, PVC, SOLDÁVEL, DN 25MM, INSTALADO EM PRUMADA DE ÁGUA - FORNECIMENTO E INSTALAÇÃO. AF_06/2022</t>
  </si>
  <si>
    <t>3.2.1.3</t>
  </si>
  <si>
    <t>89800</t>
  </si>
  <si>
    <t>TUBO PVC, SERIE NORMAL, ESGOTO PREDIAL, DN 100 MM, FORNECIDO E INSTALADO EM PRUMADA DE ESGOTO SANITÁRIO OU VENTILAÇÃO. AF_08/2022</t>
  </si>
  <si>
    <t>3.2.1.4</t>
  </si>
  <si>
    <t>3.2.1.5</t>
  </si>
  <si>
    <t>3.2.1.6</t>
  </si>
  <si>
    <t>3.2.1.7</t>
  </si>
  <si>
    <t>3.2.1.8</t>
  </si>
  <si>
    <t>3.2.1.9</t>
  </si>
  <si>
    <t>3.2.2.</t>
  </si>
  <si>
    <t>3.2.2.1</t>
  </si>
  <si>
    <t>3.2.2.2</t>
  </si>
  <si>
    <t>3.2.2.3</t>
  </si>
  <si>
    <t>94663</t>
  </si>
  <si>
    <t>LUVA, PVC, SOLDÁVEL, DN 50 MM, INSTALADO EM RESERVAÇÃO PREDIAL DE ÁGUA - FORNECIMENTO E INSTALAÇÃO. AF_04/2024</t>
  </si>
  <si>
    <t>3.2.2.4</t>
  </si>
  <si>
    <t>3.2.2.5</t>
  </si>
  <si>
    <t>3.2.2.6</t>
  </si>
  <si>
    <t>3.2.2.7</t>
  </si>
  <si>
    <t>3.2.2.8</t>
  </si>
  <si>
    <t>3.2.2.9</t>
  </si>
  <si>
    <t>3.2.2.10</t>
  </si>
  <si>
    <t>3.2.2.11</t>
  </si>
  <si>
    <t>3.2.2.12</t>
  </si>
  <si>
    <t>3.2.2.13</t>
  </si>
  <si>
    <t>104082</t>
  </si>
  <si>
    <t>PLUG, PVC OCRE, JUNTA ELÁSTICA, DN 100 MM, PARA COLETOR PREDIAL DE ESGOTO. AF_06/2022</t>
  </si>
  <si>
    <t>3.2.2.14</t>
  </si>
  <si>
    <t>104345</t>
  </si>
  <si>
    <t>JUNÇÃO DE REDUÇÃO INVERTIDA, PVC, SÉRIE NORMAL, ESGOTO PREDIAL, DN 100 X 50 MM, JUNTA ELÁSTICA, FORNECIDO E INSTALADO EM RAMAL DE DESCARGA OU RAMAL DE ESGOTO SANITÁRIO. AF_08/2022</t>
  </si>
  <si>
    <t>3.2.2.15</t>
  </si>
  <si>
    <t>3.2.2.16</t>
  </si>
  <si>
    <t>3.2.2.17</t>
  </si>
  <si>
    <t>3.2.2.18</t>
  </si>
  <si>
    <t>3.2.2.19</t>
  </si>
  <si>
    <t>94679</t>
  </si>
  <si>
    <t>CURVA 90 GRAUS, PVC, SOLDÁVEL, DN 50 MM, INSTALADO EM RESERVAÇÃO PREDIAL DE ÁGUA - FORNECIMENTO E INSTALAÇÃO. AF_04/2024</t>
  </si>
  <si>
    <t>3.2.2.20</t>
  </si>
  <si>
    <t>3.2.2.21</t>
  </si>
  <si>
    <t>3.2.3.</t>
  </si>
  <si>
    <t>3.2.3.1</t>
  </si>
  <si>
    <t>3.2.3.2</t>
  </si>
  <si>
    <t>3.2.4.</t>
  </si>
  <si>
    <t>3.2.4.1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</si>
  <si>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</si>
  <si>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</si>
  <si>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</si>
  <si>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</si>
  <si>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</si>
  <si>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</si>
  <si>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</si>
  <si>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</si>
  <si>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3.2.4.10</t>
  </si>
  <si>
    <t>3.2.4.11</t>
  </si>
  <si>
    <t>3.2.4.12</t>
  </si>
  <si>
    <t>3.2.4.13</t>
  </si>
  <si>
    <t>3.2.4.14</t>
  </si>
  <si>
    <t>3.2.4.15</t>
  </si>
  <si>
    <t>3.2.4.16</t>
  </si>
  <si>
    <t>3.2.5.</t>
  </si>
  <si>
    <t>3.2.5.1</t>
  </si>
  <si>
    <t>3.2.5.2</t>
  </si>
  <si>
    <t>3.2.5.3</t>
  </si>
  <si>
    <t>3.2.5.4</t>
  </si>
  <si>
    <t>3.2.5.5</t>
  </si>
  <si>
    <t>3.2.5.6</t>
  </si>
  <si>
    <t>3.2.5.7</t>
  </si>
  <si>
    <t>3.2.5.8</t>
  </si>
  <si>
    <t>3.2.6.</t>
  </si>
  <si>
    <t>3.2.6.1</t>
  </si>
  <si>
    <t>3.2.6.2</t>
  </si>
  <si>
    <t>3.2.7.</t>
  </si>
  <si>
    <t>3.2.7.1</t>
  </si>
  <si>
    <t>3.2.7.2</t>
  </si>
  <si>
    <t>3.3.</t>
  </si>
  <si>
    <t>3.3.1.</t>
  </si>
  <si>
    <t>3.3.1.1</t>
  </si>
  <si>
    <t>3.3.1.2</t>
  </si>
  <si>
    <t>3.3.1.3</t>
  </si>
  <si>
    <t>3.3.2.</t>
  </si>
  <si>
    <t>3.3.2.1</t>
  </si>
  <si>
    <t>105234</t>
  </si>
  <si>
    <t>BUCHA DE REDUÇÃO PVC, SOLDÁVEL, LONGA, DN 50 X 25 MM, INSTALADO EM RESERVAÇÃO PREDIAL DE ÁGUA - FORNECIMENTO E INSTALAÇÃO. AF_04/2024</t>
  </si>
  <si>
    <t>3.3.2.2</t>
  </si>
  <si>
    <t>3.3.2.3</t>
  </si>
  <si>
    <t>89501</t>
  </si>
  <si>
    <t>JOELHO 90 GRAUS, PVC, SOLDÁVEL, DN 50MM, INSTALADO EM PRUMADA DE ÁGUA - FORNECIMENTO E INSTALAÇÃO. AF_06/2022</t>
  </si>
  <si>
    <t>3.3.2.4</t>
  </si>
  <si>
    <t>0034</t>
  </si>
  <si>
    <t>TE, PVC, SOLDÁVEL, DN 50MM, INSTALADO EM RAMAL OU SUB-RAMAL DE ÁGUA - FORNECIMENTO E INSTALAÇÃO. AF_12/2014</t>
  </si>
  <si>
    <t>3.3.2.5</t>
  </si>
  <si>
    <t>89627</t>
  </si>
  <si>
    <t>TÊ DE REDUÇÃO, PVC, SOLDÁVEL, DN 50MM X 25MM, INSTALADO EM PRUMADA DE ÁGUA - FORNECIMENTO E INSTALAÇÃO. AF_06/2022</t>
  </si>
  <si>
    <t>3.3.3.</t>
  </si>
  <si>
    <t>Tanque</t>
  </si>
  <si>
    <t>3.3.3.1</t>
  </si>
  <si>
    <t>102609</t>
  </si>
  <si>
    <t>CAIXA D´ÁGUA EM POLIETILENO, 2000 LITROS - FORNECIMENTO E INSTALAÇÃO. AF_06/2021</t>
  </si>
  <si>
    <t>3.3.4.</t>
  </si>
  <si>
    <t>Terminal de ventilação</t>
  </si>
  <si>
    <t>3.3.4.1</t>
  </si>
  <si>
    <t>0048</t>
  </si>
  <si>
    <t>TERMINAL DE VENTILACAO, 50 MM, SERIE NORMAL, ESGOTO PREDIAL, FORNECIDO E INSTALADO EM PRUMADA DE ESGOTO SANITÁRIO OU VENTILAÇÃO. AF_12/2014</t>
  </si>
  <si>
    <t>3.3.5.</t>
  </si>
  <si>
    <t>3.3.5.1</t>
  </si>
  <si>
    <t>94794</t>
  </si>
  <si>
    <t>REGISTRO DE GAVETA BRUTO, LATÃO, ROSCÁVEL, 1 1/2", COM ACABAMENTO E CANOPLA CROMADOS - FORNECIMENTO E INSTALAÇÃO. AF_08/2021</t>
  </si>
  <si>
    <t>3.3.5.2</t>
  </si>
  <si>
    <t>95252</t>
  </si>
  <si>
    <t>VÁLVULA DE ESFERA BRUTA, BRONZE, ROSCÁVEL, 1 1/2'' - FORNECIMENTO E INSTALAÇÃO. AF_08/2021</t>
  </si>
  <si>
    <t>4.</t>
  </si>
  <si>
    <t>Incêndio</t>
  </si>
  <si>
    <t>4.1.</t>
  </si>
  <si>
    <t>4.1.1.</t>
  </si>
  <si>
    <t>Equipamentos e Sinalização</t>
  </si>
  <si>
    <t>4.1.1.1</t>
  </si>
  <si>
    <t>101907</t>
  </si>
  <si>
    <t>EXTINTOR DE INCÊNDIO PORTÁTIL COM CARGA DE CO2 DE 6 KG, CLASSE BC - FORNECIMENTO E INSTALAÇÃO. AF_10/2020_PE</t>
  </si>
  <si>
    <t>4.1.1.2</t>
  </si>
  <si>
    <t>4.1.1.3</t>
  </si>
  <si>
    <t>0095</t>
  </si>
  <si>
    <t>PLACA DE SINALIZAÇÃO DE EMERGÊNCIA</t>
  </si>
  <si>
    <t>4.1.1.4</t>
  </si>
  <si>
    <t>102494</t>
  </si>
  <si>
    <t>PINTURA DE PISO COM TINTA EPÓXI, APLICAÇÃO MANUAL, 2 DEMÃOS, INCLUSO PRIMER EPÓXI. AF_05/2021</t>
  </si>
  <si>
    <t>4.2.</t>
  </si>
  <si>
    <t>4.2.1.</t>
  </si>
  <si>
    <t>4.2.1.1</t>
  </si>
  <si>
    <t>4.2.1.2</t>
  </si>
  <si>
    <t>4.2.1.3</t>
  </si>
  <si>
    <t>4.2.1.4</t>
  </si>
  <si>
    <t>TOTAL GERAL</t>
  </si>
  <si>
    <t>Cronograma Físico Financeiro Estimado - Valores em R$ x 1.000</t>
  </si>
  <si>
    <t>MESES</t>
  </si>
  <si>
    <t>PICO</t>
  </si>
  <si>
    <t>Prazo</t>
  </si>
  <si>
    <t>R$x1.000</t>
  </si>
  <si>
    <t>MÊS</t>
  </si>
  <si>
    <t>Meses</t>
  </si>
  <si>
    <t>Avanço Físico - Financeiro</t>
  </si>
  <si>
    <t>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</si>
  <si>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</si>
  <si>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</si>
  <si>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</si>
  <si>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</si>
  <si>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</si>
  <si>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</si>
  <si>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</si>
  <si>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</si>
  <si>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</si>
  <si>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</si>
  <si>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Mensal</t>
  </si>
  <si>
    <t>Acumulado</t>
  </si>
  <si>
    <t>item</t>
  </si>
  <si>
    <t>1.1</t>
  </si>
  <si>
    <t>1.2</t>
  </si>
  <si>
    <t>1.3</t>
  </si>
  <si>
    <t>A</t>
  </si>
  <si>
    <t>Processo Licitatório</t>
  </si>
  <si>
    <t>Contratação</t>
  </si>
  <si>
    <t>GO-2024-DEZEMBRO-NÃO DESONERADO-SINAPI</t>
  </si>
  <si>
    <t>1.1.1.3</t>
  </si>
  <si>
    <t>0445</t>
  </si>
  <si>
    <t>DEMOLIÇÃO MANUAL DE GRADIL-PORTAO COM TRANSPORTE ATÉ CAÇAMBA E CARGA</t>
  </si>
  <si>
    <t>m2</t>
  </si>
  <si>
    <t>1.1.1.4</t>
  </si>
  <si>
    <t>104793</t>
  </si>
  <si>
    <t>REMOÇÃO DE CABOS ELÉTRICOS, COM SEÇÃO MAIOR QUE 2,5 MM² E MENOR QUE 10 MM², DE FORMA MANUAL, SEM REAPROVEITAMENTO. AF_09/2023</t>
  </si>
  <si>
    <t>1.1.1.5</t>
  </si>
  <si>
    <t>GOINFRA</t>
  </si>
  <si>
    <t>020167</t>
  </si>
  <si>
    <t>REMOÇÃO MANUAL DE LUMINÁRIA COM TRANSPORTE ATÉ CAÇAMBA E CARGA</t>
  </si>
  <si>
    <t>1.1.1.6</t>
  </si>
  <si>
    <t>97641</t>
  </si>
  <si>
    <t>REMOÇÃO DE FORRO DE GESSO, DE FORMA MANUAL, SEM REAPROVEITAMENTO. AF_09/2023</t>
  </si>
  <si>
    <t>0443</t>
  </si>
  <si>
    <t>RECUPERAÇÃO PISO DE MADEIRA</t>
  </si>
  <si>
    <t>020133</t>
  </si>
  <si>
    <t>DEMOLIÇÃO MANUAL DE PISO VINÍLICO COM TRANSPORTE ATE CAÇAMBA E CARGA</t>
  </si>
  <si>
    <t>101727</t>
  </si>
  <si>
    <t>PISO VINÍLICO SEMI-FLEXÍVEL EM PLACAS, PADRÃO LISO, ESPESSURA 3,2 MM, FIXADO COM COLA. AF_09/2020</t>
  </si>
  <si>
    <t>0408</t>
  </si>
  <si>
    <t>EXECUÇÃO DE PASSEIO (CALÇADA) EM PEDRA GRAY RÚSTICIO 11,5X23 CM COM DEMOLIÇAO DO PISO EXISTENTE</t>
  </si>
  <si>
    <t xml:space="preserve">PISO EM GRANITO SAO GABRIEL APICOADO APLICADO EM CALÇADAS OU PISOS EXTERNOS. AF_05/2020 </t>
  </si>
  <si>
    <t>DECK DE  MADEIRA</t>
  </si>
  <si>
    <t>99810</t>
  </si>
  <si>
    <t>LIMPEZA DE PISO DE MÁRMORE/GRANITO UTILIZANDO DETERGENTE NEUTRO E ESCOVAÇÃO MANUAL. AF_04/2019</t>
  </si>
  <si>
    <t>0444</t>
  </si>
  <si>
    <t>REMOÇÃO E RECOLOCAÇÃO DE POLTRONAS DO AUDITÓRIO</t>
  </si>
  <si>
    <t>0411</t>
  </si>
  <si>
    <t xml:space="preserve">REVESTIMENTO CERÂMICO PARA PAREDES INTERNAS GOUACHE FUMEE 15,5X15,5 CM PORTOBELLO APLICADAS NA ALTURA INTEIRA DAS PAREDES.  </t>
  </si>
  <si>
    <t>0410</t>
  </si>
  <si>
    <t xml:space="preserve">REVESTIMENTO EM PEDRA SILVER BLACK 10X30 CM PARA PAREDES </t>
  </si>
  <si>
    <t>1.1.3.6</t>
  </si>
  <si>
    <t>0403</t>
  </si>
  <si>
    <t>FORNECIMENTO E INSTALAÇÃO DE MÁRMORE IMPORTADO</t>
  </si>
  <si>
    <t>0298</t>
  </si>
  <si>
    <t>DEMOLIÇAO PAREDE</t>
  </si>
  <si>
    <t>Acabamento e Pintura Estacionamento</t>
  </si>
  <si>
    <t>1.1.5.12</t>
  </si>
  <si>
    <t>0412</t>
  </si>
  <si>
    <t>FORNECIMENTO E INSTALAÇÃO DE BATE RODAS LIMITADOR DE ESTACIONAMENTO</t>
  </si>
  <si>
    <t>Forro</t>
  </si>
  <si>
    <t>Cobogó</t>
  </si>
  <si>
    <t>0413</t>
  </si>
  <si>
    <t>ALVENARIA DE VEDAÇÃO COM ELEMENTO VAZADO DE CONCRETO (COBOGÓ) VOTÚ 35X35 CM SOLARIUM E ARGAMASSA DE ASSENTAMENTO COM PREPARO EM BETONEIRA. AF_05/2020</t>
  </si>
  <si>
    <t>KIT DE PORTA DE MADEIRA PARA PINTURA, SEMI-OCA (LEVE OU MÉDIA), PADRÃO MÉDIO, 90X210CM , ESPESSURA DE 3,5CM, ITENS INCLUSOS: DOBRADIÇAS, MONTAGEM E INSTALAÇÃO DO BATENTE, FECHADURA COM EXECUÇÃO DO FURO - FORNECIMENTO E INSTALAÇÃO. AF_12/2019</t>
  </si>
  <si>
    <t>100688</t>
  </si>
  <si>
    <t>KIT DE PORTA DE MADEIRA FRISADA, SEMI-OCA (LEVE OU MÉDIA), PADRÃO POPULAR, 60X210CM, ESPESSURA DE 3CM, ITENS INCLUSOS: DOBRADIÇAS, MONTAGEM E INSTALAÇÃO DE BATENTE, FECHADURA COM EXECUÇÃO DO FURO - FORNECIMENTO E INSTALAÇÃO. AF_12/2019</t>
  </si>
  <si>
    <t>100681</t>
  </si>
  <si>
    <t>KIT DE PORTA DE MADEIRA FRISADA, SEMI-OCA (LEVE OU MÉDIA), PADRÃO MÉDIO, 70X210CM, ESPESSURA DE 3CM, ITENS INCLUSOS: DOBRADIÇAS, MONTAGEM E INSTALAÇÃO DE BATENTE, FECHADURA COM EXECUÇÃO DO FURO - FORNECIMENTO E INSTALAÇÃO. AF_12/2019</t>
  </si>
  <si>
    <t>180123</t>
  </si>
  <si>
    <t>PORTA DE ABRIR EM ALUMINIO, 01 FOLHA COM VIDRO, ACABAMENTO EM PINTURA ELETROSTÁTICA BRANCA - INCLUSO FERRAGENS (M.O.FAB.INC.MAT.)</t>
  </si>
  <si>
    <t>180115</t>
  </si>
  <si>
    <t>JANELA EM ALUMÍNIO ANODIZADO MAXIM AR C/FERRAGENS (M.O.FAB.INC.MAT.)</t>
  </si>
  <si>
    <t>Paisagismo</t>
  </si>
  <si>
    <t>0561</t>
  </si>
  <si>
    <t>PAISAGISMO CRA - FORRAÇÃO (PLANTAS RASTEIRAS)</t>
  </si>
  <si>
    <t>1.1.11.2</t>
  </si>
  <si>
    <t>0562</t>
  </si>
  <si>
    <t>PAISAGISMO CRA - ESPECIES - ARVORES, PALMEIRAS E ARBUSTOS</t>
  </si>
  <si>
    <t>1.1.11.3</t>
  </si>
  <si>
    <t>0563</t>
  </si>
  <si>
    <t>PAISAGISMO CRA - INSUMOS (ELEMENTOS E MINERAIS)</t>
  </si>
  <si>
    <t>1.1.11.4</t>
  </si>
  <si>
    <t>0564</t>
  </si>
  <si>
    <t>PAISAGISMO CRA - MAO DE OBRA DE PLANTIO</t>
  </si>
  <si>
    <t>1.1.11.5</t>
  </si>
  <si>
    <t>0446</t>
  </si>
  <si>
    <t>JARDINEIRA EM CHAPA METÁLICA GALVANIZADA COM PINTURA PRETA</t>
  </si>
  <si>
    <t>Bancos externos</t>
  </si>
  <si>
    <t>0402</t>
  </si>
  <si>
    <t>FORNECIMENTO E INSTALACAO DE BANCO RIPADO COM RIPAS TIPO TECHRIP OUTDOOR</t>
  </si>
  <si>
    <t>Pórticos</t>
  </si>
  <si>
    <t>0441</t>
  </si>
  <si>
    <t>PORTICO EM ESTRUTURA METÁLICA COM PINTURA PRETA E TELHAMENTO</t>
  </si>
  <si>
    <t>1.1.13.2</t>
  </si>
  <si>
    <t>1.1.14.</t>
  </si>
  <si>
    <t>Comunicação Visual</t>
  </si>
  <si>
    <t>1.1.14.1</t>
  </si>
  <si>
    <t>0442</t>
  </si>
  <si>
    <t>TOTEM DE IDENTIFICAÇÃO CRA-GO</t>
  </si>
  <si>
    <t>1.1.15.</t>
  </si>
  <si>
    <t>Balcão Recepção</t>
  </si>
  <si>
    <t>1.1.15.1</t>
  </si>
  <si>
    <t>0447</t>
  </si>
  <si>
    <t>BALCÃO EM MARMORE IMPORTADO E MARCENARIA</t>
  </si>
  <si>
    <t>1.2.3.8</t>
  </si>
  <si>
    <t>0404</t>
  </si>
  <si>
    <t>FORNECIMENTO E INSTALAÇÃO DE REVESTIMENTO DE PAINEL EM MDF FREIJO</t>
  </si>
  <si>
    <t>0419</t>
  </si>
  <si>
    <t>PORTA DE CORRER DE 03 FOLHAS DE MADEIRA DE 70 CM POR 210 CM DE ALTURA C/ FERRAGENS</t>
  </si>
  <si>
    <t>100700</t>
  </si>
  <si>
    <t>PORTA DE MADEIRA COMPENSADA LISA PARA PINTURA, 120X210X3,5CM, 2 FOLHAS, INCLUSO ADUELA 2A, ALIZAR 2A E DOBRADIÇAS. AF_12/2019</t>
  </si>
  <si>
    <t>1.2.4.3</t>
  </si>
  <si>
    <t>1.2.4.4</t>
  </si>
  <si>
    <t>1.3.2.</t>
  </si>
  <si>
    <t>Pergolados</t>
  </si>
  <si>
    <t>1.3.2.1</t>
  </si>
  <si>
    <t>0397</t>
  </si>
  <si>
    <t xml:space="preserve">PERGOLADO EM ALUMINIO ANODIZADO COM PINTURA ELETROESTATICA PRETA COM COBERTURA RETRATIL DO TIPO ZETAFLEX </t>
  </si>
  <si>
    <t>1.4.</t>
  </si>
  <si>
    <t>FACHADA</t>
  </si>
  <si>
    <t>1.4.1.</t>
  </si>
  <si>
    <t>Demolições</t>
  </si>
  <si>
    <t>1.4.1.1</t>
  </si>
  <si>
    <t>1.4.2.</t>
  </si>
  <si>
    <t>Revestimento Fachada</t>
  </si>
  <si>
    <t>1.4.2.1</t>
  </si>
  <si>
    <t>1.4.2.2</t>
  </si>
  <si>
    <t>0398</t>
  </si>
  <si>
    <t>APLICAÇÃO MANUAL DE PINTURA COM TINTA TEXTURIZADA FULGET COR CINZA ESCURO</t>
  </si>
  <si>
    <t>1.4.2.3</t>
  </si>
  <si>
    <t>0418</t>
  </si>
  <si>
    <t>FORNECIMENTO E INSTALACAO DE FACHADA RIPADA TIPO TECHRIP OUTDOOR</t>
  </si>
  <si>
    <t>1.4.2.4</t>
  </si>
  <si>
    <t>0400</t>
  </si>
  <si>
    <t>FORNECIMENTO E INSTALACAO DE PERFIL METALICO RIPADO TIPO METALON</t>
  </si>
  <si>
    <t>1.4.3.</t>
  </si>
  <si>
    <t>Elemento Terminal</t>
  </si>
  <si>
    <t>0203</t>
  </si>
  <si>
    <t>CABO FIBRA OTICA DROP MONOMODO LOW FRICTION</t>
  </si>
  <si>
    <t>070544</t>
  </si>
  <si>
    <t>CABO DE COBRE NU 50 MM2</t>
  </si>
  <si>
    <t>0425</t>
  </si>
  <si>
    <t>SWITCH 24 PORTAS RJ45 + 2 PORTAS SC</t>
  </si>
  <si>
    <t>071026</t>
  </si>
  <si>
    <t>CONECTOR MACHO RJ-45 CAT. 6</t>
  </si>
  <si>
    <t>Un</t>
  </si>
  <si>
    <t>0426</t>
  </si>
  <si>
    <t>CAIXA DE PASSAGEM DE EMBUTIR 100X100X80 DE AÇO</t>
  </si>
  <si>
    <t>38096</t>
  </si>
  <si>
    <t xml:space="preserve">ESPELHO / PLACA DE 2 POSTOS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</si>
  <si>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0427</t>
  </si>
  <si>
    <t>FITA LED 14,4 WM</t>
  </si>
  <si>
    <t>0428</t>
  </si>
  <si>
    <t>LAMPADA LED PAR20 7W</t>
  </si>
  <si>
    <t>0429</t>
  </si>
  <si>
    <t>LAMPADA SPOT DE EMBUTIR NO CHÃO 9W</t>
  </si>
  <si>
    <t>LUMINÁRIA DE EMERGÊNCIA, COM 30 LÂMPADAS LED DE 2 W, SEM REATOR - FORNECIMENTO E INSTALAÇÃO. AF_09/2024</t>
  </si>
  <si>
    <t>2.1.6.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</si>
  <si>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</si>
  <si>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</si>
  <si>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</si>
  <si>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</si>
  <si>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</si>
  <si>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</si>
  <si>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</si>
  <si>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</si>
  <si>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</si>
  <si>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</si>
  <si>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</si>
  <si>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2.1.7.</t>
  </si>
  <si>
    <t>2.1.7.1</t>
  </si>
  <si>
    <t>2.1.7.2</t>
  </si>
  <si>
    <t>2.1.7.3</t>
  </si>
  <si>
    <t>2.1.7.4</t>
  </si>
  <si>
    <t>2.1.7.5</t>
  </si>
  <si>
    <t>2.1.7.6</t>
  </si>
  <si>
    <t>2.1.7.7</t>
  </si>
  <si>
    <t>2.1.7.8</t>
  </si>
  <si>
    <t>2.1.7.9</t>
  </si>
  <si>
    <t>2.1.7.10</t>
  </si>
  <si>
    <t>2.1.7.11</t>
  </si>
  <si>
    <t>2.1.7.12</t>
  </si>
  <si>
    <t>2.1.7.13</t>
  </si>
  <si>
    <t>2.1.7.14</t>
  </si>
  <si>
    <t>2.1.8.</t>
  </si>
  <si>
    <t>2.1.8.1</t>
  </si>
  <si>
    <t>2.1.8.2</t>
  </si>
  <si>
    <t>0435</t>
  </si>
  <si>
    <t>TELEFONIA - BLOCO TERMINAL BLI 10</t>
  </si>
  <si>
    <t>2.1.8.3</t>
  </si>
  <si>
    <t>2.1.8.4</t>
  </si>
  <si>
    <t>0436</t>
  </si>
  <si>
    <t>TAMPA CAIXA DE PASSAGEM 300X300X50 MM</t>
  </si>
  <si>
    <t>2.1.8.5</t>
  </si>
  <si>
    <t>2.1.8.6</t>
  </si>
  <si>
    <t>0437</t>
  </si>
  <si>
    <t>TELEFONIA - CAIXA DISTRIBUICAO  Nº 3 - A=40, L=40, P=12 - CM</t>
  </si>
  <si>
    <t>2.1.8.7</t>
  </si>
  <si>
    <t>0438</t>
  </si>
  <si>
    <t>TELEFONIA - CAIXA DISTRIBUICAO  Nº 2 - A=20, L=20, P=12 - CM</t>
  </si>
  <si>
    <t>2.1.8.8</t>
  </si>
  <si>
    <t>2.1.8.9</t>
  </si>
  <si>
    <t>0439</t>
  </si>
  <si>
    <t>TELEFONIA - CAIXA SUBTERRANEA R1 - C=60, L=35, A=50 - CM</t>
  </si>
  <si>
    <t>0406</t>
  </si>
  <si>
    <t>FORNECIMENTO E INSTALAÇÃO DE BARRA CHATA DE ALUMÍNO 300 MM PARA O SISTEMA DE SPDA</t>
  </si>
  <si>
    <t>2.2.3.2</t>
  </si>
  <si>
    <t>2.2.4.5</t>
  </si>
  <si>
    <t>2.2.4.6</t>
  </si>
  <si>
    <t>2.2.4.7</t>
  </si>
  <si>
    <t>2.2.4.8</t>
  </si>
  <si>
    <t>2.2.5.</t>
  </si>
  <si>
    <t>2.2.5.1</t>
  </si>
  <si>
    <t>2.2.5.2</t>
  </si>
  <si>
    <t>96988</t>
  </si>
  <si>
    <t>MASTRO 1 ½", COM 3 METROS, PARA SPDA - FORNECIMENTO E INSTALAÇÃO. AF_08/2023</t>
  </si>
  <si>
    <t>0407</t>
  </si>
  <si>
    <t>FORNECIMENTO E INSTALAÇÃO DE TERMINAL AÉREO DE ALUMÍNO 300 MM PARA O SISTEMA DE SPDA</t>
  </si>
  <si>
    <t>2.4.</t>
  </si>
  <si>
    <t>LUMINOTÉCNICO</t>
  </si>
  <si>
    <t>2.4.1</t>
  </si>
  <si>
    <t>0448</t>
  </si>
  <si>
    <t xml:space="preserve">LUMINARIA AR 111 EMBUTIR PARA QUATRO LAMPADAS </t>
  </si>
  <si>
    <t>2.4.2</t>
  </si>
  <si>
    <t>0432</t>
  </si>
  <si>
    <t>PLAFON QUADRADO DE LED 30X30 CM 24W</t>
  </si>
  <si>
    <t>2.4.3</t>
  </si>
  <si>
    <t>0414</t>
  </si>
  <si>
    <t>PERFIL LINIE STELLA EM METAL PRETO DE EMBUTIR COM FITA LED</t>
  </si>
  <si>
    <t>2.4.4</t>
  </si>
  <si>
    <t>0423</t>
  </si>
  <si>
    <t>FORNECIMENTO E INSTALAÇAO DE LUMINARIA EVERGLOW 3 PONTOS BRILIA PRETA</t>
  </si>
  <si>
    <t>2.4.5</t>
  </si>
  <si>
    <t>2.4.6</t>
  </si>
  <si>
    <t>2.4.7</t>
  </si>
  <si>
    <t>0220</t>
  </si>
  <si>
    <t>FORNECIMENTO E INSTALAÇÃO DE Luminária FOCCO Espeto de Jardim LED 3W Stella</t>
  </si>
  <si>
    <t>2.4.8</t>
  </si>
  <si>
    <t>0449</t>
  </si>
  <si>
    <t>SPOT PARA TRILHO COM ADAPTADOR NEW LINE</t>
  </si>
  <si>
    <t>2.4.9</t>
  </si>
  <si>
    <t>0450</t>
  </si>
  <si>
    <t>SPOT DE EMBUTIR MINI PICO LED PRETO</t>
  </si>
  <si>
    <t>2.4.10</t>
  </si>
  <si>
    <t>0451</t>
  </si>
  <si>
    <t>SPOT DE EMBUTIR RECUADO PARA LAMPADA DICROICA MR11</t>
  </si>
  <si>
    <t>2.4.11</t>
  </si>
  <si>
    <t>2.4.12</t>
  </si>
  <si>
    <t>0421</t>
  </si>
  <si>
    <t>FORNECIMENTO E INSTALAÇAO DE REFLETOR LICHT 75W 3000K</t>
  </si>
  <si>
    <t>2.4.13</t>
  </si>
  <si>
    <t>0401</t>
  </si>
  <si>
    <t>FORNECIMENTO E INSTALAÇÃO DE REFLETOR LINEAR DE LED PARA FACHADA - UNIFLOOD M G2 PHILIPS</t>
  </si>
  <si>
    <t>2.4.14</t>
  </si>
  <si>
    <t>0452</t>
  </si>
  <si>
    <t>LUMINARIA SISTEMA MODULAR S33 - MODULO DIFUSO</t>
  </si>
  <si>
    <t>TUBO, PVC, SOLDÁVEL, DE 75MM, INSTALADO EM RESERVAÇÃO PREDIAL DE ÁGUA - FORNECIMENTO E INSTALAÇÃO. AF_04/2024</t>
  </si>
  <si>
    <t>TUBO, PVC, SOLDÁVEL, DE 40MM, INSTALADO EM RAMAL DE DISTRIBUIÇÃO DE ÁGUA - FORNECIMENTO E INSTALAÇÃO. AF_06/2022</t>
  </si>
  <si>
    <t>TUBO, PVC, SOLDÁVEL, DE 25MM, INSTALADO EM RAMAL OU SUB-RAMAL DE ÁGUA - FORNECIMENTO E INSTALAÇÃO. AF_06/2022</t>
  </si>
  <si>
    <t>0596</t>
  </si>
  <si>
    <t xml:space="preserve">TE SANITARIO DE REDUCAO, PVC, DN 75 X 50 MM, SERIE NORMAL, PARA ESGOTO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</si>
  <si>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3.1.5.2</t>
  </si>
  <si>
    <t>3.1.5.3</t>
  </si>
  <si>
    <t>3.1.6.4</t>
  </si>
  <si>
    <t>3.1.6.5</t>
  </si>
  <si>
    <t>3.1.6.6</t>
  </si>
  <si>
    <t>3.1.6.7</t>
  </si>
  <si>
    <t>3.1.6.8</t>
  </si>
  <si>
    <t>3.1.6.9</t>
  </si>
  <si>
    <t>3.1.6.10</t>
  </si>
  <si>
    <t>3.1.6.11</t>
  </si>
  <si>
    <t>3.1.6.12</t>
  </si>
  <si>
    <t>3.1.6.13</t>
  </si>
  <si>
    <t>3.1.6.14</t>
  </si>
  <si>
    <t>3.1.6.15</t>
  </si>
  <si>
    <t>3.1.6.16</t>
  </si>
  <si>
    <t>3.1.6.17</t>
  </si>
  <si>
    <t>3.1.6.18</t>
  </si>
  <si>
    <t>3.1.6.19</t>
  </si>
  <si>
    <t>3.1.6.20</t>
  </si>
  <si>
    <t>3.1.6.21</t>
  </si>
  <si>
    <t>3.1.6.22</t>
  </si>
  <si>
    <t>3.1.6.23</t>
  </si>
  <si>
    <t>3.1.6.24</t>
  </si>
  <si>
    <t>3.1.6.25</t>
  </si>
  <si>
    <t>3.1.6.26</t>
  </si>
  <si>
    <t>3.1.6.27</t>
  </si>
  <si>
    <t>3.1.6.28</t>
  </si>
  <si>
    <t>3.1.6.29</t>
  </si>
  <si>
    <t>3.1.6.30</t>
  </si>
  <si>
    <t>3.1.6.31</t>
  </si>
  <si>
    <t>3.1.6.32</t>
  </si>
  <si>
    <t>TUBO, PVC, SOLDÁVEL, DE 25MM, INSTALADO EM PRUMADA DE ÁGUA - FORNECIMENTO E INSTALAÇÃO. AF_06/2022</t>
  </si>
  <si>
    <t xml:space="preserve">PLACA DE SINALIZAÇÃO </t>
  </si>
  <si>
    <t>5.</t>
  </si>
  <si>
    <t>Climatização</t>
  </si>
  <si>
    <t>5.1.</t>
  </si>
  <si>
    <t>5.1.1.</t>
  </si>
  <si>
    <t>Equipamentos</t>
  </si>
  <si>
    <t>5.1.1.1</t>
  </si>
  <si>
    <t>0405</t>
  </si>
  <si>
    <t>FORNECIMENTO E INSTALAÇÃO DE AR CONDICIONADO TIPO CASSETE 4 VIAS E 2 VIAS 60.000 BTUS</t>
  </si>
  <si>
    <t>5.2.</t>
  </si>
  <si>
    <t>5.2.1.</t>
  </si>
  <si>
    <t>5.2.1.1</t>
  </si>
  <si>
    <t>6.</t>
  </si>
  <si>
    <t>Administração de Obra</t>
  </si>
  <si>
    <t>6.1.</t>
  </si>
  <si>
    <t>Equipe</t>
  </si>
  <si>
    <t>6.1.1</t>
  </si>
  <si>
    <t>93567</t>
  </si>
  <si>
    <t>ENGENHEIRO CIVIL DE OBRA PLENO COM ENCARGOS COMPLEMENTARES</t>
  </si>
  <si>
    <t>mês</t>
  </si>
  <si>
    <t>6.2.</t>
  </si>
  <si>
    <t>Canteiro</t>
  </si>
  <si>
    <t>6.2.1</t>
  </si>
  <si>
    <t>103689</t>
  </si>
  <si>
    <t>FORNECIMENTO E INSTALAÇÃO DE PLACA DE OBRA COM CHAPA GALVANIZADA E ESTRUTURA DE MADEIRA. AF_03/2022_PS</t>
  </si>
  <si>
    <t>6.2.2</t>
  </si>
  <si>
    <t>98459</t>
  </si>
  <si>
    <t>TAPUME COM TELHA METÁLICA. AF_03/2024</t>
  </si>
  <si>
    <t>6.2.3</t>
  </si>
  <si>
    <t>020230</t>
  </si>
  <si>
    <t>LOCAÇÃO DE CONTAINER SEM REVESTIMENTO INTERNO PARA ALMOXARIFADO / DEPÓSITO 6,00 X 2,40 M, INCLUSIVE MOBILIÁRIO (EXCLUSO MOBILIZAÇÃO / DESMOBILIZAÇÃO)</t>
  </si>
  <si>
    <t>6.2.4</t>
  </si>
  <si>
    <t>0440</t>
  </si>
  <si>
    <t>LOCAÇÃO DE CAÇAMBA DE LIXO</t>
  </si>
  <si>
    <t>6.3.</t>
  </si>
  <si>
    <t>Ferramentas</t>
  </si>
  <si>
    <t>6.3.1</t>
  </si>
  <si>
    <t>020200</t>
  </si>
  <si>
    <t>FERRAMENTAS (MANUAIS/ELÉTRICAS) E MATERIAL DE LIMPEZA PERMANENTE DA OBRA - ÁREAS EDIFICADAS/COBERTAS/FECHADAS</t>
  </si>
  <si>
    <t>1.4</t>
  </si>
  <si>
    <t xml:space="preserve">EDUARDO SOARES BORGES </t>
  </si>
  <si>
    <t>CPF: 509.126.901-00</t>
  </si>
  <si>
    <t>CREA-GO: 8078/D-GO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</si>
</sst>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0.0%"/>
    <numFmt numFmtId="167" formatCode="0.0000000%"/>
    <numFmt numFmtId="168" formatCode="_-* #,##0_-;\-* #,##0_-;_-* &quot;-&quot;??_-;_-@_-"/>
    <numFmt numFmtId="169" formatCode="0.00000%"/>
    <numFmt numFmtId="170" formatCode="0.0000%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AA1B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Up"/>
    </fill>
    <fill>
      <patternFill patternType="solid">
        <fgColor theme="2" tint="-0.249977111117893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indexed="64"/>
      </top>
      <bottom style="thin">
        <color theme="2" tint="-0.499984740745262"/>
      </bottom>
      <diagonal/>
    </border>
    <border>
      <left/>
      <right/>
      <top style="thin">
        <color indexed="64"/>
      </top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/>
      <diagonal/>
    </border>
    <border>
      <left/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64" fontId="4" fillId="0" borderId="0"/>
    <xf numFmtId="9" fontId="4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/>
  </cellStyleXfs>
  <cellXfs count="274">
    <xf numFmtId="0" fontId="0" fillId="0" borderId="0" xfId="0"/>
    <xf numFmtId="0" fontId="0" fillId="2" borderId="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 wrapText="1"/>
    </xf>
    <xf numFmtId="0" fontId="0" fillId="3" borderId="7" xfId="0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5" fontId="0" fillId="2" borderId="11" xfId="1" applyNumberFormat="1" applyFont="1" applyFill="1" applyBorder="1" applyAlignment="1">
      <alignment vertical="center"/>
    </xf>
    <xf numFmtId="165" fontId="0" fillId="3" borderId="11" xfId="1" applyNumberFormat="1" applyFont="1" applyFill="1" applyBorder="1" applyAlignment="1">
      <alignment vertical="center"/>
    </xf>
    <xf numFmtId="0" fontId="0" fillId="4" borderId="4" xfId="0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center"/>
    </xf>
    <xf numFmtId="165" fontId="0" fillId="4" borderId="11" xfId="1" applyNumberFormat="1" applyFont="1" applyFill="1" applyBorder="1" applyAlignment="1">
      <alignment vertical="center"/>
    </xf>
    <xf numFmtId="0" fontId="3" fillId="3" borderId="13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center"/>
    </xf>
    <xf numFmtId="0" fontId="3" fillId="3" borderId="1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/>
    </xf>
    <xf numFmtId="0" fontId="2" fillId="3" borderId="0" xfId="0" applyFont="1" applyFill="1" applyAlignment="1">
      <alignment vertical="center"/>
    </xf>
    <xf numFmtId="0" fontId="3" fillId="5" borderId="13" xfId="0" applyFont="1" applyFill="1" applyBorder="1"/>
    <xf numFmtId="0" fontId="0" fillId="6" borderId="13" xfId="0" applyFill="1" applyBorder="1" applyAlignment="1">
      <alignment horizontal="left"/>
    </xf>
    <xf numFmtId="166" fontId="0" fillId="4" borderId="11" xfId="2" applyNumberFormat="1" applyFont="1" applyFill="1" applyBorder="1" applyAlignment="1">
      <alignment horizontal="center" vertical="center"/>
    </xf>
    <xf numFmtId="166" fontId="0" fillId="2" borderId="11" xfId="2" applyNumberFormat="1" applyFont="1" applyFill="1" applyBorder="1" applyAlignment="1">
      <alignment horizontal="center" vertical="center"/>
    </xf>
    <xf numFmtId="166" fontId="0" fillId="3" borderId="11" xfId="2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center" vertical="center"/>
    </xf>
    <xf numFmtId="166" fontId="5" fillId="7" borderId="11" xfId="2" applyNumberFormat="1" applyFont="1" applyFill="1" applyBorder="1" applyAlignment="1">
      <alignment horizontal="center" vertical="center"/>
    </xf>
    <xf numFmtId="165" fontId="5" fillId="7" borderId="11" xfId="1" applyNumberFormat="1" applyFont="1" applyFill="1" applyBorder="1" applyAlignment="1">
      <alignment vertical="center"/>
    </xf>
    <xf numFmtId="0" fontId="0" fillId="8" borderId="6" xfId="0" applyFill="1" applyBorder="1" applyAlignment="1">
      <alignment horizontal="left" vertical="center"/>
    </xf>
    <xf numFmtId="0" fontId="0" fillId="8" borderId="11" xfId="0" applyFill="1" applyBorder="1" applyAlignment="1">
      <alignment horizontal="center" vertical="center"/>
    </xf>
    <xf numFmtId="166" fontId="0" fillId="8" borderId="11" xfId="2" applyNumberFormat="1" applyFont="1" applyFill="1" applyBorder="1" applyAlignment="1">
      <alignment horizontal="center" vertical="center"/>
    </xf>
    <xf numFmtId="165" fontId="0" fillId="8" borderId="11" xfId="1" applyNumberFormat="1" applyFont="1" applyFill="1" applyBorder="1" applyAlignment="1">
      <alignment vertical="center"/>
    </xf>
    <xf numFmtId="0" fontId="0" fillId="9" borderId="4" xfId="0" applyFill="1" applyBorder="1" applyAlignment="1">
      <alignment horizontal="left" vertical="center"/>
    </xf>
    <xf numFmtId="0" fontId="0" fillId="9" borderId="5" xfId="0" applyFill="1" applyBorder="1" applyAlignment="1">
      <alignment horizontal="left" vertical="center" wrapText="1"/>
    </xf>
    <xf numFmtId="0" fontId="0" fillId="9" borderId="11" xfId="0" applyFill="1" applyBorder="1" applyAlignment="1">
      <alignment horizontal="center" vertical="center"/>
    </xf>
    <xf numFmtId="166" fontId="0" fillId="9" borderId="11" xfId="2" applyNumberFormat="1" applyFont="1" applyFill="1" applyBorder="1" applyAlignment="1">
      <alignment horizontal="center" vertical="center"/>
    </xf>
    <xf numFmtId="165" fontId="0" fillId="9" borderId="11" xfId="1" applyNumberFormat="1" applyFont="1" applyFill="1" applyBorder="1" applyAlignment="1">
      <alignment vertical="center"/>
    </xf>
    <xf numFmtId="0" fontId="5" fillId="7" borderId="9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 wrapText="1"/>
    </xf>
    <xf numFmtId="0" fontId="0" fillId="8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43" fontId="0" fillId="3" borderId="15" xfId="3" applyFont="1" applyFill="1" applyBorder="1" applyAlignment="1">
      <alignment horizontal="center" vertical="center"/>
    </xf>
    <xf numFmtId="43" fontId="0" fillId="3" borderId="17" xfId="3" applyFont="1" applyFill="1" applyBorder="1" applyAlignment="1">
      <alignment horizontal="center" vertical="center"/>
    </xf>
    <xf numFmtId="43" fontId="3" fillId="3" borderId="17" xfId="3" applyFont="1" applyFill="1" applyBorder="1" applyAlignment="1">
      <alignment horizontal="center" vertical="center"/>
    </xf>
    <xf numFmtId="43" fontId="3" fillId="3" borderId="19" xfId="3" applyFont="1" applyFill="1" applyBorder="1" applyAlignment="1">
      <alignment horizontal="center" vertical="center"/>
    </xf>
    <xf numFmtId="43" fontId="3" fillId="3" borderId="0" xfId="3" applyFont="1" applyFill="1" applyAlignment="1">
      <alignment horizontal="center" vertical="center"/>
    </xf>
    <xf numFmtId="43" fontId="2" fillId="3" borderId="0" xfId="3" applyFont="1" applyFill="1" applyAlignment="1">
      <alignment vertical="center"/>
    </xf>
    <xf numFmtId="43" fontId="5" fillId="7" borderId="11" xfId="3" applyFont="1" applyFill="1" applyBorder="1" applyAlignment="1">
      <alignment horizontal="center" vertical="center"/>
    </xf>
    <xf numFmtId="43" fontId="0" fillId="8" borderId="11" xfId="3" applyFont="1" applyFill="1" applyBorder="1" applyAlignment="1">
      <alignment horizontal="center" vertical="center"/>
    </xf>
    <xf numFmtId="43" fontId="0" fillId="4" borderId="11" xfId="3" applyFont="1" applyFill="1" applyBorder="1" applyAlignment="1">
      <alignment horizontal="center" vertical="center"/>
    </xf>
    <xf numFmtId="43" fontId="0" fillId="3" borderId="11" xfId="3" applyFont="1" applyFill="1" applyBorder="1" applyAlignment="1">
      <alignment horizontal="center" vertical="center"/>
    </xf>
    <xf numFmtId="43" fontId="0" fillId="2" borderId="11" xfId="3" applyFont="1" applyFill="1" applyBorder="1" applyAlignment="1">
      <alignment horizontal="center" vertical="center"/>
    </xf>
    <xf numFmtId="43" fontId="0" fillId="9" borderId="11" xfId="3" applyFont="1" applyFill="1" applyBorder="1" applyAlignment="1">
      <alignment horizontal="center" vertical="center"/>
    </xf>
    <xf numFmtId="43" fontId="0" fillId="0" borderId="0" xfId="3" applyFont="1" applyAlignment="1">
      <alignment horizontal="center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28" xfId="0" applyFont="1" applyFill="1" applyBorder="1" applyAlignment="1">
      <alignment horizontal="left" vertical="center" wrapText="1"/>
    </xf>
    <xf numFmtId="0" fontId="5" fillId="7" borderId="29" xfId="0" applyFont="1" applyFill="1" applyBorder="1" applyAlignment="1">
      <alignment horizontal="left" vertical="center" wrapText="1"/>
    </xf>
    <xf numFmtId="0" fontId="5" fillId="7" borderId="30" xfId="0" applyFont="1" applyFill="1" applyBorder="1" applyAlignment="1">
      <alignment horizontal="center" vertical="center"/>
    </xf>
    <xf numFmtId="43" fontId="5" fillId="7" borderId="30" xfId="3" applyFont="1" applyFill="1" applyBorder="1" applyAlignment="1">
      <alignment horizontal="center" vertical="center"/>
    </xf>
    <xf numFmtId="166" fontId="5" fillId="7" borderId="30" xfId="2" applyNumberFormat="1" applyFont="1" applyFill="1" applyBorder="1" applyAlignment="1">
      <alignment horizontal="center" vertical="center"/>
    </xf>
    <xf numFmtId="165" fontId="5" fillId="7" borderId="30" xfId="1" applyNumberFormat="1" applyFont="1" applyFill="1" applyBorder="1" applyAlignment="1">
      <alignment vertical="center"/>
    </xf>
    <xf numFmtId="0" fontId="3" fillId="10" borderId="31" xfId="0" applyFont="1" applyFill="1" applyBorder="1" applyAlignment="1">
      <alignment horizontal="left" vertical="center"/>
    </xf>
    <xf numFmtId="0" fontId="3" fillId="10" borderId="32" xfId="0" applyFont="1" applyFill="1" applyBorder="1" applyAlignment="1">
      <alignment horizontal="center" vertical="center"/>
    </xf>
    <xf numFmtId="43" fontId="3" fillId="10" borderId="32" xfId="3" applyFont="1" applyFill="1" applyBorder="1" applyAlignment="1">
      <alignment horizontal="center" vertical="center"/>
    </xf>
    <xf numFmtId="165" fontId="3" fillId="10" borderId="1" xfId="0" applyNumberFormat="1" applyFont="1" applyFill="1" applyBorder="1" applyAlignment="1">
      <alignment horizontal="center" vertical="center"/>
    </xf>
    <xf numFmtId="0" fontId="1" fillId="0" borderId="0" xfId="4"/>
    <xf numFmtId="0" fontId="9" fillId="0" borderId="0" xfId="4" applyFont="1"/>
    <xf numFmtId="0" fontId="1" fillId="0" borderId="0" xfId="4" applyAlignment="1">
      <alignment horizontal="center"/>
    </xf>
    <xf numFmtId="0" fontId="7" fillId="0" borderId="0" xfId="4" applyFont="1"/>
    <xf numFmtId="0" fontId="10" fillId="0" borderId="0" xfId="4" applyFont="1"/>
    <xf numFmtId="14" fontId="1" fillId="0" borderId="0" xfId="4" applyNumberFormat="1"/>
    <xf numFmtId="17" fontId="1" fillId="0" borderId="0" xfId="4" applyNumberFormat="1"/>
    <xf numFmtId="0" fontId="7" fillId="0" borderId="0" xfId="4" applyFont="1" applyAlignment="1">
      <alignment horizontal="center"/>
    </xf>
    <xf numFmtId="0" fontId="7" fillId="11" borderId="33" xfId="4" applyFont="1" applyFill="1" applyBorder="1" applyAlignment="1">
      <alignment horizontal="centerContinuous"/>
    </xf>
    <xf numFmtId="0" fontId="7" fillId="11" borderId="34" xfId="4" applyFont="1" applyFill="1" applyBorder="1" applyAlignment="1">
      <alignment horizontal="centerContinuous"/>
    </xf>
    <xf numFmtId="0" fontId="7" fillId="11" borderId="35" xfId="4" applyFont="1" applyFill="1" applyBorder="1" applyAlignment="1">
      <alignment horizontal="centerContinuous"/>
    </xf>
    <xf numFmtId="0" fontId="7" fillId="12" borderId="36" xfId="4" applyFont="1" applyFill="1" applyBorder="1" applyAlignment="1">
      <alignment horizontal="center"/>
    </xf>
    <xf numFmtId="0" fontId="7" fillId="12" borderId="37" xfId="4" applyFont="1" applyFill="1" applyBorder="1" applyAlignment="1">
      <alignment horizontal="center"/>
    </xf>
    <xf numFmtId="0" fontId="7" fillId="12" borderId="37" xfId="4" applyFont="1" applyFill="1" applyBorder="1"/>
    <xf numFmtId="0" fontId="7" fillId="12" borderId="38" xfId="4" applyFont="1" applyFill="1" applyBorder="1" applyAlignment="1">
      <alignment horizontal="center"/>
    </xf>
    <xf numFmtId="0" fontId="7" fillId="0" borderId="0" xfId="5" applyFont="1"/>
    <xf numFmtId="0" fontId="7" fillId="0" borderId="39" xfId="4" applyFont="1" applyBorder="1"/>
    <xf numFmtId="0" fontId="7" fillId="0" borderId="39" xfId="4" applyFont="1" applyBorder="1" applyAlignment="1">
      <alignment horizontal="center"/>
    </xf>
    <xf numFmtId="10" fontId="7" fillId="0" borderId="40" xfId="6" applyNumberFormat="1" applyFont="1" applyBorder="1"/>
    <xf numFmtId="10" fontId="7" fillId="0" borderId="41" xfId="6" applyNumberFormat="1" applyFont="1" applyBorder="1"/>
    <xf numFmtId="10" fontId="7" fillId="0" borderId="42" xfId="6" applyNumberFormat="1" applyFont="1" applyBorder="1"/>
    <xf numFmtId="10" fontId="7" fillId="0" borderId="36" xfId="6" applyNumberFormat="1" applyFont="1" applyBorder="1"/>
    <xf numFmtId="0" fontId="7" fillId="0" borderId="36" xfId="4" applyFont="1" applyBorder="1"/>
    <xf numFmtId="167" fontId="1" fillId="0" borderId="0" xfId="4" applyNumberFormat="1"/>
    <xf numFmtId="0" fontId="4" fillId="0" borderId="0" xfId="5"/>
    <xf numFmtId="43" fontId="1" fillId="0" borderId="0" xfId="4" applyNumberFormat="1"/>
    <xf numFmtId="0" fontId="7" fillId="0" borderId="48" xfId="4" applyFont="1" applyBorder="1" applyAlignment="1">
      <alignment horizontal="center"/>
    </xf>
    <xf numFmtId="0" fontId="7" fillId="0" borderId="48" xfId="4" applyFont="1" applyBorder="1"/>
    <xf numFmtId="43" fontId="8" fillId="0" borderId="49" xfId="7" applyFont="1" applyBorder="1"/>
    <xf numFmtId="10" fontId="8" fillId="0" borderId="50" xfId="7" applyNumberFormat="1" applyFont="1" applyBorder="1"/>
    <xf numFmtId="10" fontId="8" fillId="0" borderId="50" xfId="6" applyNumberFormat="1" applyFont="1" applyBorder="1"/>
    <xf numFmtId="10" fontId="8" fillId="0" borderId="51" xfId="6" applyNumberFormat="1" applyFont="1" applyBorder="1"/>
    <xf numFmtId="0" fontId="7" fillId="0" borderId="38" xfId="4" applyFont="1" applyBorder="1" applyAlignment="1">
      <alignment horizontal="center"/>
    </xf>
    <xf numFmtId="0" fontId="7" fillId="0" borderId="38" xfId="4" applyFont="1" applyBorder="1"/>
    <xf numFmtId="10" fontId="7" fillId="0" borderId="36" xfId="4" applyNumberFormat="1" applyFont="1" applyBorder="1"/>
    <xf numFmtId="10" fontId="1" fillId="0" borderId="0" xfId="4" applyNumberFormat="1"/>
    <xf numFmtId="169" fontId="1" fillId="0" borderId="0" xfId="6" applyNumberFormat="1"/>
    <xf numFmtId="10" fontId="1" fillId="0" borderId="0" xfId="6" applyNumberFormat="1"/>
    <xf numFmtId="169" fontId="4" fillId="0" borderId="0" xfId="5" applyNumberFormat="1"/>
    <xf numFmtId="170" fontId="1" fillId="0" borderId="0" xfId="4" applyNumberFormat="1"/>
    <xf numFmtId="0" fontId="7" fillId="0" borderId="1" xfId="4" applyFont="1" applyBorder="1" applyAlignment="1">
      <alignment horizontal="center"/>
    </xf>
    <xf numFmtId="10" fontId="7" fillId="0" borderId="1" xfId="4" applyNumberFormat="1" applyFont="1" applyBorder="1"/>
    <xf numFmtId="0" fontId="6" fillId="7" borderId="43" xfId="4" applyFont="1" applyFill="1" applyBorder="1" applyAlignment="1">
      <alignment horizontal="center"/>
    </xf>
    <xf numFmtId="0" fontId="6" fillId="7" borderId="43" xfId="4" applyFont="1" applyFill="1" applyBorder="1"/>
    <xf numFmtId="168" fontId="6" fillId="7" borderId="43" xfId="7" applyNumberFormat="1" applyFont="1" applyFill="1" applyBorder="1" applyAlignment="1">
      <alignment horizontal="center"/>
    </xf>
    <xf numFmtId="168" fontId="6" fillId="7" borderId="44" xfId="7" applyNumberFormat="1" applyFont="1" applyFill="1" applyBorder="1"/>
    <xf numFmtId="168" fontId="6" fillId="7" borderId="45" xfId="7" applyNumberFormat="1" applyFont="1" applyFill="1" applyBorder="1"/>
    <xf numFmtId="168" fontId="6" fillId="7" borderId="46" xfId="7" applyNumberFormat="1" applyFont="1" applyFill="1" applyBorder="1"/>
    <xf numFmtId="168" fontId="6" fillId="7" borderId="47" xfId="7" applyNumberFormat="1" applyFont="1" applyFill="1" applyBorder="1" applyAlignment="1">
      <alignment horizontal="center"/>
    </xf>
    <xf numFmtId="0" fontId="6" fillId="7" borderId="47" xfId="4" applyFont="1" applyFill="1" applyBorder="1" applyAlignment="1">
      <alignment horizontal="center"/>
    </xf>
    <xf numFmtId="0" fontId="7" fillId="9" borderId="43" xfId="4" applyFont="1" applyFill="1" applyBorder="1" applyAlignment="1">
      <alignment horizontal="center"/>
    </xf>
    <xf numFmtId="0" fontId="7" fillId="9" borderId="43" xfId="4" applyFont="1" applyFill="1" applyBorder="1"/>
    <xf numFmtId="168" fontId="7" fillId="9" borderId="43" xfId="7" applyNumberFormat="1" applyFont="1" applyFill="1" applyBorder="1" applyAlignment="1">
      <alignment horizontal="center"/>
    </xf>
    <xf numFmtId="168" fontId="7" fillId="9" borderId="47" xfId="7" applyNumberFormat="1" applyFont="1" applyFill="1" applyBorder="1" applyAlignment="1">
      <alignment horizontal="center"/>
    </xf>
    <xf numFmtId="0" fontId="7" fillId="9" borderId="47" xfId="4" applyFont="1" applyFill="1" applyBorder="1" applyAlignment="1">
      <alignment horizontal="center"/>
    </xf>
    <xf numFmtId="0" fontId="7" fillId="13" borderId="43" xfId="4" applyFont="1" applyFill="1" applyBorder="1" applyAlignment="1">
      <alignment horizontal="center"/>
    </xf>
    <xf numFmtId="0" fontId="7" fillId="13" borderId="43" xfId="4" applyFont="1" applyFill="1" applyBorder="1"/>
    <xf numFmtId="168" fontId="7" fillId="13" borderId="43" xfId="7" applyNumberFormat="1" applyFont="1" applyFill="1" applyBorder="1" applyAlignment="1">
      <alignment horizontal="center"/>
    </xf>
    <xf numFmtId="0" fontId="1" fillId="0" borderId="39" xfId="4" applyBorder="1"/>
    <xf numFmtId="10" fontId="1" fillId="0" borderId="40" xfId="4" applyNumberFormat="1" applyBorder="1"/>
    <xf numFmtId="168" fontId="1" fillId="9" borderId="44" xfId="4" applyNumberFormat="1" applyFill="1" applyBorder="1"/>
    <xf numFmtId="0" fontId="1" fillId="0" borderId="49" xfId="4" applyBorder="1"/>
    <xf numFmtId="0" fontId="1" fillId="0" borderId="50" xfId="4" applyBorder="1"/>
    <xf numFmtId="0" fontId="1" fillId="0" borderId="51" xfId="4" applyBorder="1"/>
    <xf numFmtId="168" fontId="1" fillId="0" borderId="44" xfId="4" applyNumberFormat="1" applyBorder="1"/>
    <xf numFmtId="168" fontId="1" fillId="13" borderId="45" xfId="4" applyNumberFormat="1" applyFill="1" applyBorder="1"/>
    <xf numFmtId="0" fontId="1" fillId="0" borderId="44" xfId="4" applyBorder="1"/>
    <xf numFmtId="0" fontId="1" fillId="0" borderId="45" xfId="4" applyBorder="1"/>
    <xf numFmtId="0" fontId="1" fillId="0" borderId="46" xfId="4" applyBorder="1"/>
    <xf numFmtId="10" fontId="12" fillId="0" borderId="39" xfId="6" applyNumberFormat="1" applyFont="1" applyBorder="1" applyAlignment="1">
      <alignment horizontal="center"/>
    </xf>
    <xf numFmtId="10" fontId="12" fillId="0" borderId="41" xfId="6" applyNumberFormat="1" applyFont="1" applyBorder="1"/>
    <xf numFmtId="10" fontId="12" fillId="0" borderId="42" xfId="6" applyNumberFormat="1" applyFont="1" applyBorder="1"/>
    <xf numFmtId="168" fontId="12" fillId="9" borderId="45" xfId="7" applyNumberFormat="1" applyFont="1" applyFill="1" applyBorder="1"/>
    <xf numFmtId="168" fontId="1" fillId="3" borderId="45" xfId="4" applyNumberFormat="1" applyFill="1" applyBorder="1"/>
    <xf numFmtId="10" fontId="12" fillId="0" borderId="41" xfId="2" applyNumberFormat="1" applyFont="1" applyBorder="1"/>
    <xf numFmtId="0" fontId="7" fillId="0" borderId="43" xfId="4" applyFont="1" applyBorder="1" applyAlignment="1">
      <alignment horizontal="center"/>
    </xf>
    <xf numFmtId="0" fontId="7" fillId="0" borderId="43" xfId="4" applyFont="1" applyBorder="1"/>
    <xf numFmtId="0" fontId="7" fillId="0" borderId="47" xfId="4" applyFont="1" applyBorder="1" applyAlignment="1">
      <alignment horizontal="center"/>
    </xf>
    <xf numFmtId="10" fontId="1" fillId="0" borderId="44" xfId="4" applyNumberFormat="1" applyBorder="1"/>
    <xf numFmtId="10" fontId="12" fillId="0" borderId="45" xfId="2" applyNumberFormat="1" applyFont="1" applyBorder="1"/>
    <xf numFmtId="10" fontId="12" fillId="0" borderId="46" xfId="2" applyNumberFormat="1" applyFont="1" applyBorder="1"/>
    <xf numFmtId="10" fontId="7" fillId="0" borderId="47" xfId="4" applyNumberFormat="1" applyFont="1" applyBorder="1"/>
    <xf numFmtId="168" fontId="7" fillId="13" borderId="47" xfId="7" applyNumberFormat="1" applyFont="1" applyFill="1" applyBorder="1" applyAlignment="1">
      <alignment horizontal="center"/>
    </xf>
    <xf numFmtId="0" fontId="7" fillId="13" borderId="47" xfId="4" applyFont="1" applyFill="1" applyBorder="1" applyAlignment="1">
      <alignment horizontal="center"/>
    </xf>
    <xf numFmtId="0" fontId="7" fillId="0" borderId="52" xfId="4" applyFont="1" applyBorder="1" applyAlignment="1">
      <alignment horizontal="center"/>
    </xf>
    <xf numFmtId="0" fontId="7" fillId="0" borderId="52" xfId="4" applyFont="1" applyBorder="1"/>
    <xf numFmtId="10" fontId="1" fillId="0" borderId="53" xfId="4" applyNumberFormat="1" applyBorder="1"/>
    <xf numFmtId="10" fontId="7" fillId="0" borderId="54" xfId="4" applyNumberFormat="1" applyFont="1" applyBorder="1"/>
    <xf numFmtId="0" fontId="7" fillId="0" borderId="55" xfId="4" applyFont="1" applyBorder="1" applyAlignment="1">
      <alignment horizontal="center"/>
    </xf>
    <xf numFmtId="0" fontId="7" fillId="0" borderId="55" xfId="4" applyFont="1" applyBorder="1"/>
    <xf numFmtId="0" fontId="1" fillId="0" borderId="56" xfId="4" applyBorder="1"/>
    <xf numFmtId="0" fontId="1" fillId="0" borderId="57" xfId="4" applyBorder="1"/>
    <xf numFmtId="0" fontId="1" fillId="0" borderId="58" xfId="4" applyBorder="1"/>
    <xf numFmtId="0" fontId="7" fillId="0" borderId="59" xfId="4" applyFont="1" applyBorder="1" applyAlignment="1">
      <alignment horizontal="center"/>
    </xf>
    <xf numFmtId="9" fontId="12" fillId="0" borderId="42" xfId="2" applyFont="1" applyBorder="1"/>
    <xf numFmtId="168" fontId="1" fillId="13" borderId="46" xfId="4" applyNumberFormat="1" applyFill="1" applyBorder="1"/>
    <xf numFmtId="10" fontId="12" fillId="0" borderId="60" xfId="2" applyNumberFormat="1" applyFont="1" applyBorder="1"/>
    <xf numFmtId="10" fontId="12" fillId="0" borderId="61" xfId="2" applyNumberFormat="1" applyFont="1" applyBorder="1"/>
    <xf numFmtId="0" fontId="7" fillId="11" borderId="62" xfId="4" applyFont="1" applyFill="1" applyBorder="1" applyAlignment="1">
      <alignment horizontal="centerContinuous"/>
    </xf>
    <xf numFmtId="10" fontId="7" fillId="0" borderId="63" xfId="6" applyNumberFormat="1" applyFont="1" applyBorder="1"/>
    <xf numFmtId="168" fontId="6" fillId="7" borderId="64" xfId="7" applyNumberFormat="1" applyFont="1" applyFill="1" applyBorder="1"/>
    <xf numFmtId="43" fontId="8" fillId="0" borderId="65" xfId="7" applyFont="1" applyBorder="1"/>
    <xf numFmtId="10" fontId="1" fillId="0" borderId="63" xfId="4" applyNumberFormat="1" applyBorder="1"/>
    <xf numFmtId="168" fontId="1" fillId="9" borderId="64" xfId="4" applyNumberFormat="1" applyFill="1" applyBorder="1"/>
    <xf numFmtId="0" fontId="1" fillId="0" borderId="65" xfId="4" applyBorder="1"/>
    <xf numFmtId="168" fontId="1" fillId="0" borderId="64" xfId="4" applyNumberFormat="1" applyBorder="1"/>
    <xf numFmtId="0" fontId="1" fillId="0" borderId="64" xfId="4" applyBorder="1"/>
    <xf numFmtId="10" fontId="1" fillId="0" borderId="66" xfId="4" applyNumberFormat="1" applyBorder="1"/>
    <xf numFmtId="0" fontId="1" fillId="0" borderId="67" xfId="4" applyBorder="1"/>
    <xf numFmtId="10" fontId="1" fillId="0" borderId="64" xfId="4" applyNumberFormat="1" applyBorder="1"/>
    <xf numFmtId="0" fontId="7" fillId="14" borderId="43" xfId="4" applyFont="1" applyFill="1" applyBorder="1" applyAlignment="1">
      <alignment horizontal="center"/>
    </xf>
    <xf numFmtId="0" fontId="7" fillId="14" borderId="43" xfId="4" applyFont="1" applyFill="1" applyBorder="1"/>
    <xf numFmtId="168" fontId="7" fillId="14" borderId="43" xfId="7" applyNumberFormat="1" applyFont="1" applyFill="1" applyBorder="1" applyAlignment="1">
      <alignment horizontal="center"/>
    </xf>
    <xf numFmtId="168" fontId="1" fillId="14" borderId="44" xfId="4" applyNumberFormat="1" applyFill="1" applyBorder="1"/>
    <xf numFmtId="168" fontId="1" fillId="14" borderId="64" xfId="4" applyNumberFormat="1" applyFill="1" applyBorder="1"/>
    <xf numFmtId="168" fontId="12" fillId="3" borderId="45" xfId="7" applyNumberFormat="1" applyFont="1" applyFill="1" applyBorder="1"/>
    <xf numFmtId="168" fontId="7" fillId="3" borderId="47" xfId="7" applyNumberFormat="1" applyFont="1" applyFill="1" applyBorder="1" applyAlignment="1">
      <alignment horizontal="center"/>
    </xf>
    <xf numFmtId="0" fontId="7" fillId="3" borderId="47" xfId="4" applyFont="1" applyFill="1" applyBorder="1" applyAlignment="1">
      <alignment horizontal="center"/>
    </xf>
    <xf numFmtId="10" fontId="7" fillId="15" borderId="1" xfId="4" applyNumberFormat="1" applyFont="1" applyFill="1" applyBorder="1"/>
    <xf numFmtId="0" fontId="2" fillId="8" borderId="24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165" fontId="0" fillId="6" borderId="22" xfId="1" applyNumberFormat="1" applyFont="1" applyFill="1" applyBorder="1" applyAlignment="1">
      <alignment horizontal="left" vertical="center"/>
    </xf>
    <xf numFmtId="165" fontId="0" fillId="6" borderId="23" xfId="1" applyNumberFormat="1" applyFont="1" applyFill="1" applyBorder="1" applyAlignment="1">
      <alignment horizontal="left" vertical="center"/>
    </xf>
    <xf numFmtId="165" fontId="0" fillId="6" borderId="22" xfId="1" applyNumberFormat="1" applyFont="1" applyFill="1" applyBorder="1" applyAlignment="1">
      <alignment horizontal="center" vertical="center"/>
    </xf>
    <xf numFmtId="165" fontId="0" fillId="6" borderId="23" xfId="1" applyNumberFormat="1" applyFont="1" applyFill="1" applyBorder="1" applyAlignment="1">
      <alignment horizontal="center" vertical="center"/>
    </xf>
    <xf numFmtId="9" fontId="0" fillId="6" borderId="22" xfId="2" applyFont="1" applyFill="1" applyBorder="1" applyAlignment="1">
      <alignment horizontal="center"/>
    </xf>
    <xf numFmtId="9" fontId="0" fillId="6" borderId="23" xfId="2" applyFont="1" applyFill="1" applyBorder="1" applyAlignment="1">
      <alignment horizontal="center"/>
    </xf>
    <xf numFmtId="165" fontId="0" fillId="3" borderId="22" xfId="1" applyNumberFormat="1" applyFont="1" applyFill="1" applyBorder="1" applyAlignment="1">
      <alignment horizontal="left" vertical="center"/>
    </xf>
    <xf numFmtId="165" fontId="0" fillId="3" borderId="23" xfId="1" applyNumberFormat="1" applyFont="1" applyFill="1" applyBorder="1" applyAlignment="1">
      <alignment horizontal="left" vertical="center"/>
    </xf>
    <xf numFmtId="165" fontId="0" fillId="3" borderId="22" xfId="1" applyNumberFormat="1" applyFont="1" applyFill="1" applyBorder="1" applyAlignment="1">
      <alignment horizontal="center" vertical="center"/>
    </xf>
    <xf numFmtId="165" fontId="0" fillId="3" borderId="23" xfId="1" applyNumberFormat="1" applyFont="1" applyFill="1" applyBorder="1" applyAlignment="1">
      <alignment horizontal="center" vertical="center"/>
    </xf>
    <xf numFmtId="9" fontId="0" fillId="3" borderId="22" xfId="2" applyFont="1" applyFill="1" applyBorder="1" applyAlignment="1">
      <alignment horizontal="center"/>
    </xf>
    <xf numFmtId="9" fontId="0" fillId="3" borderId="23" xfId="2" applyFont="1" applyFill="1" applyBorder="1" applyAlignment="1">
      <alignment horizontal="center"/>
    </xf>
    <xf numFmtId="165" fontId="0" fillId="6" borderId="13" xfId="1" applyNumberFormat="1" applyFont="1" applyFill="1" applyBorder="1" applyAlignment="1">
      <alignment horizontal="left" vertical="center"/>
    </xf>
    <xf numFmtId="165" fontId="0" fillId="6" borderId="13" xfId="1" applyNumberFormat="1" applyFont="1" applyFill="1" applyBorder="1" applyAlignment="1">
      <alignment horizontal="center" vertical="center"/>
    </xf>
    <xf numFmtId="165" fontId="0" fillId="3" borderId="13" xfId="1" applyNumberFormat="1" applyFont="1" applyFill="1" applyBorder="1" applyAlignment="1">
      <alignment horizontal="left" vertical="center"/>
    </xf>
    <xf numFmtId="165" fontId="0" fillId="3" borderId="13" xfId="1" applyNumberFormat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43" fontId="3" fillId="3" borderId="1" xfId="3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2" fillId="8" borderId="20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9" fontId="0" fillId="3" borderId="15" xfId="2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0" fontId="0" fillId="6" borderId="22" xfId="2" applyNumberFormat="1" applyFont="1" applyFill="1" applyBorder="1" applyAlignment="1">
      <alignment horizontal="center"/>
    </xf>
    <xf numFmtId="10" fontId="0" fillId="6" borderId="23" xfId="2" applyNumberFormat="1" applyFont="1" applyFill="1" applyBorder="1" applyAlignment="1">
      <alignment horizontal="center"/>
    </xf>
    <xf numFmtId="10" fontId="0" fillId="3" borderId="22" xfId="2" applyNumberFormat="1" applyFont="1" applyFill="1" applyBorder="1" applyAlignment="1">
      <alignment horizontal="center"/>
    </xf>
    <xf numFmtId="10" fontId="0" fillId="3" borderId="23" xfId="2" applyNumberFormat="1" applyFont="1" applyFill="1" applyBorder="1" applyAlignment="1">
      <alignment horizontal="center"/>
    </xf>
    <xf numFmtId="43" fontId="5" fillId="7" borderId="11" xfId="8" applyFont="1" applyFill="1" applyBorder="1" applyAlignment="1">
      <alignment horizontal="center" vertical="center"/>
    </xf>
    <xf numFmtId="43" fontId="0" fillId="8" borderId="11" xfId="8" applyFont="1" applyFill="1" applyBorder="1" applyAlignment="1">
      <alignment horizontal="center" vertical="center"/>
    </xf>
    <xf numFmtId="43" fontId="0" fillId="4" borderId="11" xfId="8" applyFont="1" applyFill="1" applyBorder="1" applyAlignment="1">
      <alignment horizontal="center" vertical="center"/>
    </xf>
    <xf numFmtId="43" fontId="0" fillId="3" borderId="11" xfId="8" applyFont="1" applyFill="1" applyBorder="1" applyAlignment="1">
      <alignment horizontal="center" vertical="center"/>
    </xf>
    <xf numFmtId="43" fontId="0" fillId="2" borderId="11" xfId="8" applyFont="1" applyFill="1" applyBorder="1" applyAlignment="1">
      <alignment horizontal="center" vertical="center"/>
    </xf>
    <xf numFmtId="43" fontId="0" fillId="9" borderId="11" xfId="8" applyFont="1" applyFill="1" applyBorder="1" applyAlignment="1">
      <alignment horizontal="center" vertical="center"/>
    </xf>
    <xf numFmtId="0" fontId="7" fillId="0" borderId="54" xfId="4" applyFont="1" applyBorder="1" applyAlignment="1">
      <alignment horizontal="center"/>
    </xf>
    <xf numFmtId="9" fontId="12" fillId="0" borderId="61" xfId="2" applyFont="1" applyBorder="1"/>
    <xf numFmtId="0" fontId="7" fillId="16" borderId="33" xfId="4" applyFont="1" applyFill="1" applyBorder="1" applyAlignment="1">
      <alignment horizontal="center"/>
    </xf>
    <xf numFmtId="0" fontId="7" fillId="16" borderId="62" xfId="4" applyFont="1" applyFill="1" applyBorder="1" applyAlignment="1">
      <alignment horizontal="center"/>
    </xf>
    <xf numFmtId="0" fontId="7" fillId="16" borderId="69" xfId="4" applyFont="1" applyFill="1" applyBorder="1" applyAlignment="1">
      <alignment horizontal="center"/>
    </xf>
    <xf numFmtId="10" fontId="7" fillId="0" borderId="70" xfId="6" applyNumberFormat="1" applyFont="1" applyBorder="1"/>
    <xf numFmtId="168" fontId="6" fillId="7" borderId="0" xfId="7" applyNumberFormat="1" applyFont="1" applyFill="1" applyBorder="1"/>
    <xf numFmtId="43" fontId="8" fillId="0" borderId="71" xfId="7" applyFont="1" applyBorder="1"/>
    <xf numFmtId="10" fontId="1" fillId="0" borderId="70" xfId="4" applyNumberFormat="1" applyBorder="1"/>
    <xf numFmtId="168" fontId="13" fillId="14" borderId="0" xfId="4" applyNumberFormat="1" applyFont="1" applyFill="1" applyBorder="1"/>
    <xf numFmtId="0" fontId="1" fillId="0" borderId="71" xfId="4" applyBorder="1"/>
    <xf numFmtId="168" fontId="1" fillId="9" borderId="0" xfId="4" applyNumberFormat="1" applyFill="1" applyBorder="1"/>
    <xf numFmtId="168" fontId="1" fillId="0" borderId="0" xfId="4" applyNumberFormat="1" applyBorder="1"/>
    <xf numFmtId="0" fontId="1" fillId="0" borderId="0" xfId="4" applyBorder="1"/>
    <xf numFmtId="10" fontId="1" fillId="0" borderId="72" xfId="4" applyNumberFormat="1" applyBorder="1"/>
    <xf numFmtId="0" fontId="1" fillId="0" borderId="73" xfId="4" applyBorder="1"/>
    <xf numFmtId="10" fontId="1" fillId="0" borderId="0" xfId="4" applyNumberFormat="1" applyBorder="1"/>
    <xf numFmtId="0" fontId="7" fillId="16" borderId="68" xfId="4" applyFont="1" applyFill="1" applyBorder="1" applyAlignment="1">
      <alignment horizontal="center"/>
    </xf>
    <xf numFmtId="10" fontId="7" fillId="0" borderId="74" xfId="6" applyNumberFormat="1" applyFont="1" applyBorder="1"/>
    <xf numFmtId="168" fontId="6" fillId="7" borderId="75" xfId="7" applyNumberFormat="1" applyFont="1" applyFill="1" applyBorder="1"/>
    <xf numFmtId="43" fontId="8" fillId="0" borderId="76" xfId="7" applyFont="1" applyBorder="1"/>
    <xf numFmtId="10" fontId="1" fillId="0" borderId="74" xfId="4" applyNumberFormat="1" applyBorder="1"/>
    <xf numFmtId="168" fontId="1" fillId="3" borderId="75" xfId="4" applyNumberFormat="1" applyFill="1" applyBorder="1"/>
    <xf numFmtId="0" fontId="1" fillId="0" borderId="76" xfId="4" applyBorder="1"/>
    <xf numFmtId="168" fontId="1" fillId="9" borderId="75" xfId="4" applyNumberFormat="1" applyFill="1" applyBorder="1"/>
    <xf numFmtId="168" fontId="1" fillId="0" borderId="75" xfId="4" applyNumberFormat="1" applyBorder="1"/>
    <xf numFmtId="0" fontId="1" fillId="0" borderId="75" xfId="4" applyBorder="1"/>
    <xf numFmtId="10" fontId="1" fillId="0" borderId="77" xfId="4" applyNumberFormat="1" applyBorder="1"/>
    <xf numFmtId="0" fontId="1" fillId="0" borderId="78" xfId="4" applyBorder="1"/>
    <xf numFmtId="10" fontId="1" fillId="0" borderId="75" xfId="4" applyNumberFormat="1" applyBorder="1"/>
    <xf numFmtId="168" fontId="1" fillId="0" borderId="0" xfId="4" applyNumberFormat="1"/>
  </cellXfs>
  <cellStyles count="9">
    <cellStyle name="Moeda" xfId="1" builtinId="4"/>
    <cellStyle name="Normal" xfId="0" builtinId="0"/>
    <cellStyle name="Normal 2" xfId="4" xr:uid="{4CB80BC8-7AE2-4CAE-B4A8-929B7B0996E1}"/>
    <cellStyle name="Normal 2 2" xfId="5" xr:uid="{7A528D3E-0B3E-4D62-AECC-FBDE483D2441}"/>
    <cellStyle name="Porcentagem" xfId="2" builtinId="5"/>
    <cellStyle name="Porcentagem 2" xfId="6" xr:uid="{1BCCAD78-D12A-4BCE-B9FB-8D367104ADC3}"/>
    <cellStyle name="Vírgula" xfId="3" builtinId="3"/>
    <cellStyle name="Vírgula 2" xfId="7" xr:uid="{517CCA5D-23AB-4ACD-89ED-6B162834E719}"/>
    <cellStyle name="Vírgula 3" xfId="8" xr:uid="{AD5C8858-9A60-46A9-86E1-2B5E09090D8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AA1B1"/>
      <color rgb="FF989DD0"/>
      <color rgb="FFA077B5"/>
      <color rgb="FFFF9999"/>
      <color rgb="FFFF7C80"/>
      <color rgb="FFBCB5C2"/>
      <color rgb="FFE7D9F6"/>
      <color rgb="FFC0C3E2"/>
      <color rgb="FFCEC3D0"/>
      <color rgb="FFB59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</a:t>
            </a:r>
            <a:r>
              <a:rPr lang="pt-BR" baseline="0"/>
              <a:t> de avanço físico - financeiro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'HPBT-CRONOG FISICO FINANCEIRO'!$D$88</c:f>
              <c:strCache>
                <c:ptCount val="1"/>
                <c:pt idx="0">
                  <c:v>Mensal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'HPBT-CRONOG FISICO FINANCEIRO'!$E$87:$N$87</c:f>
              <c:strCache>
                <c:ptCount val="10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  <c:pt idx="8">
                  <c:v>mês 9</c:v>
                </c:pt>
                <c:pt idx="9">
                  <c:v>mês 10</c:v>
                </c:pt>
              </c:strCache>
            </c:strRef>
          </c:cat>
          <c:val>
            <c:numRef>
              <c:f>'HPBT-CRONOG FISICO FINANCEIRO'!$E$88:$N$88</c:f>
              <c:numCache>
                <c:formatCode>0.00%</c:formatCode>
                <c:ptCount val="10"/>
                <c:pt idx="0">
                  <c:v>0</c:v>
                </c:pt>
                <c:pt idx="3">
                  <c:v>4.5490754675701836E-2</c:v>
                </c:pt>
                <c:pt idx="4">
                  <c:v>8.9728605919462856E-2</c:v>
                </c:pt>
                <c:pt idx="5">
                  <c:v>0.17311435096549366</c:v>
                </c:pt>
                <c:pt idx="6">
                  <c:v>0.21861602094547444</c:v>
                </c:pt>
                <c:pt idx="7">
                  <c:v>0.25260938449768805</c:v>
                </c:pt>
                <c:pt idx="8">
                  <c:v>0.22044088299617964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3-411E-840F-5BD605EC4E96}"/>
            </c:ext>
          </c:extLst>
        </c:ser>
        <c:ser>
          <c:idx val="1"/>
          <c:order val="1"/>
          <c:tx>
            <c:strRef>
              <c:f>'HPBT-CRONOG FISICO FINANCEIRO'!$D$89</c:f>
              <c:strCache>
                <c:ptCount val="1"/>
                <c:pt idx="0">
                  <c:v>Acumulado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'HPBT-CRONOG FISICO FINANCEIRO'!$E$87:$N$87</c:f>
              <c:strCache>
                <c:ptCount val="10"/>
                <c:pt idx="0">
                  <c:v>mês 1</c:v>
                </c:pt>
                <c:pt idx="1">
                  <c:v>mês 2</c:v>
                </c:pt>
                <c:pt idx="2">
                  <c:v>mês 3</c:v>
                </c:pt>
                <c:pt idx="3">
                  <c:v>mês 4</c:v>
                </c:pt>
                <c:pt idx="4">
                  <c:v>mês 5</c:v>
                </c:pt>
                <c:pt idx="5">
                  <c:v>mês 6</c:v>
                </c:pt>
                <c:pt idx="6">
                  <c:v>mês 7</c:v>
                </c:pt>
                <c:pt idx="7">
                  <c:v>mês 8</c:v>
                </c:pt>
                <c:pt idx="8">
                  <c:v>mês 9</c:v>
                </c:pt>
                <c:pt idx="9">
                  <c:v>mês 10</c:v>
                </c:pt>
              </c:strCache>
            </c:strRef>
          </c:cat>
          <c:val>
            <c:numRef>
              <c:f>'HPBT-CRONOG FISICO FINANCEIRO'!$E$89:$N$89</c:f>
              <c:numCache>
                <c:formatCode>0.00%</c:formatCode>
                <c:ptCount val="10"/>
                <c:pt idx="0">
                  <c:v>0</c:v>
                </c:pt>
                <c:pt idx="3">
                  <c:v>4.5490754675701836E-2</c:v>
                </c:pt>
                <c:pt idx="4">
                  <c:v>0.13521936059516471</c:v>
                </c:pt>
                <c:pt idx="5">
                  <c:v>0.30833371156065836</c:v>
                </c:pt>
                <c:pt idx="6">
                  <c:v>0.52694973250613275</c:v>
                </c:pt>
                <c:pt idx="7">
                  <c:v>0.77955911700382075</c:v>
                </c:pt>
                <c:pt idx="8">
                  <c:v>1.0000000000000004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3-411E-840F-5BD605EC4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982032"/>
        <c:axId val="2100982512"/>
      </c:barChart>
      <c:catAx>
        <c:axId val="210098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0982512"/>
        <c:crosses val="autoZero"/>
        <c:auto val="1"/>
        <c:lblAlgn val="ctr"/>
        <c:lblOffset val="100"/>
        <c:noMultiLvlLbl val="0"/>
      </c:catAx>
      <c:valAx>
        <c:axId val="21009825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098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1.xml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57150</xdr:rowOff>
    </xdr:from>
    <xdr:to>
      <xdr:col>6</xdr:col>
      <xdr:colOff>803826</xdr:colOff>
      <xdr:row>8</xdr:row>
      <xdr:rowOff>20941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464CF536-9315-82DD-D2E0-42D5E0ED6339}"/>
            </a:ext>
          </a:extLst>
        </xdr:cNvPr>
        <xdr:cNvGrpSpPr/>
      </xdr:nvGrpSpPr>
      <xdr:grpSpPr>
        <a:xfrm>
          <a:off x="8564563" y="454025"/>
          <a:ext cx="1280076" cy="963916"/>
          <a:chOff x="8458200" y="450850"/>
          <a:chExt cx="1337226" cy="954391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4B95E57B-F886-8D59-E72F-E73C9972A01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1657"/>
          <a:stretch/>
        </xdr:blipFill>
        <xdr:spPr bwMode="auto">
          <a:xfrm>
            <a:off x="8458200" y="990600"/>
            <a:ext cx="1314450" cy="414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m 2" descr="eCIP">
            <a:extLst>
              <a:ext uri="{FF2B5EF4-FFF2-40B4-BE49-F238E27FC236}">
                <a16:creationId xmlns:a16="http://schemas.microsoft.com/office/drawing/2014/main" id="{0E508444-4E94-51BC-7CF6-9A1C6DA81D54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1060"/>
          <a:stretch/>
        </xdr:blipFill>
        <xdr:spPr bwMode="auto">
          <a:xfrm>
            <a:off x="8458200" y="450850"/>
            <a:ext cx="1337226" cy="33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166686</xdr:colOff>
      <xdr:row>2</xdr:row>
      <xdr:rowOff>103188</xdr:rowOff>
    </xdr:from>
    <xdr:to>
      <xdr:col>6</xdr:col>
      <xdr:colOff>650874</xdr:colOff>
      <xdr:row>7</xdr:row>
      <xdr:rowOff>63500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D5780DE7-1CF1-45C4-8F75-EDC0BFB87C7C}"/>
            </a:ext>
          </a:extLst>
        </xdr:cNvPr>
        <xdr:cNvGrpSpPr/>
      </xdr:nvGrpSpPr>
      <xdr:grpSpPr>
        <a:xfrm>
          <a:off x="8588374" y="500063"/>
          <a:ext cx="1055688" cy="793750"/>
          <a:chOff x="8458200" y="450850"/>
          <a:chExt cx="1337226" cy="954391"/>
        </a:xfrm>
      </xdr:grpSpPr>
      <xdr:pic>
        <xdr:nvPicPr>
          <xdr:cNvPr id="3" name="Imagem 2">
            <a:extLst>
              <a:ext uri="{FF2B5EF4-FFF2-40B4-BE49-F238E27FC236}">
                <a16:creationId xmlns:a16="http://schemas.microsoft.com/office/drawing/2014/main" id="{8A66BC90-912C-3D80-DA97-5313BE027521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1657"/>
          <a:stretch/>
        </xdr:blipFill>
        <xdr:spPr bwMode="auto">
          <a:xfrm>
            <a:off x="8458200" y="990600"/>
            <a:ext cx="1314450" cy="414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 descr="eCIP">
            <a:extLst>
              <a:ext uri="{FF2B5EF4-FFF2-40B4-BE49-F238E27FC236}">
                <a16:creationId xmlns:a16="http://schemas.microsoft.com/office/drawing/2014/main" id="{31A638B3-C620-5C24-13E8-15729654A3F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1060"/>
          <a:stretch/>
        </xdr:blipFill>
        <xdr:spPr bwMode="auto">
          <a:xfrm>
            <a:off x="8458200" y="450850"/>
            <a:ext cx="1337226" cy="33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166688</xdr:colOff>
      <xdr:row>1</xdr:row>
      <xdr:rowOff>25400</xdr:rowOff>
    </xdr:from>
    <xdr:to>
      <xdr:col>15</xdr:col>
      <xdr:colOff>525918</xdr:colOff>
      <xdr:row>3</xdr:row>
      <xdr:rowOff>32942</xdr:rowOff>
    </xdr:to>
    <xdr:pic>
      <xdr:nvPicPr>
        <xdr:cNvPr id="2" name="Imagem 1" descr="Desenho com traços pretos em fundo branco&#10;&#10;Descrição gerada automaticamente com confiança média">
          <a:extLst>
            <a:ext uri="{FF2B5EF4-FFF2-40B4-BE49-F238E27FC236}">
              <a16:creationId xmlns:a16="http://schemas.microsoft.com/office/drawing/2014/main" id="{D1D4DF68-4A6E-4306-BABF-D3553CA8B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1" y="207963"/>
          <a:ext cx="1787980" cy="610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70303</xdr:colOff>
      <xdr:row>90</xdr:row>
      <xdr:rowOff>107042</xdr:rowOff>
    </xdr:from>
    <xdr:to>
      <xdr:col>15</xdr:col>
      <xdr:colOff>555625</xdr:colOff>
      <xdr:row>131</xdr:row>
      <xdr:rowOff>-1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978A3F6-EF1D-4AA9-A859-356A2A116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333375</xdr:colOff>
      <xdr:row>1</xdr:row>
      <xdr:rowOff>31748</xdr:rowOff>
    </xdr:from>
    <xdr:to>
      <xdr:col>12</xdr:col>
      <xdr:colOff>251630</xdr:colOff>
      <xdr:row>3</xdr:row>
      <xdr:rowOff>111123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308292F-446B-FBD6-CBF1-8BE7F1915D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54144"/>
        <a:stretch/>
      </xdr:blipFill>
      <xdr:spPr>
        <a:xfrm>
          <a:off x="7897813" y="214311"/>
          <a:ext cx="1966130" cy="6826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57150</xdr:rowOff>
    </xdr:from>
    <xdr:to>
      <xdr:col>6</xdr:col>
      <xdr:colOff>803826</xdr:colOff>
      <xdr:row>8</xdr:row>
      <xdr:rowOff>20941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0F8BB364-7D4A-47D9-8AB9-9A6C4BC3BBAC}"/>
            </a:ext>
          </a:extLst>
        </xdr:cNvPr>
        <xdr:cNvGrpSpPr/>
      </xdr:nvGrpSpPr>
      <xdr:grpSpPr>
        <a:xfrm>
          <a:off x="8564563" y="454025"/>
          <a:ext cx="1280076" cy="963916"/>
          <a:chOff x="8458200" y="450850"/>
          <a:chExt cx="1337226" cy="954391"/>
        </a:xfrm>
      </xdr:grpSpPr>
      <xdr:pic>
        <xdr:nvPicPr>
          <xdr:cNvPr id="3" name="Imagem 2">
            <a:extLst>
              <a:ext uri="{FF2B5EF4-FFF2-40B4-BE49-F238E27FC236}">
                <a16:creationId xmlns:a16="http://schemas.microsoft.com/office/drawing/2014/main" id="{4C9AE767-07A3-7E5F-77B6-F73FB75C716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1657"/>
          <a:stretch/>
        </xdr:blipFill>
        <xdr:spPr bwMode="auto">
          <a:xfrm>
            <a:off x="8458200" y="990600"/>
            <a:ext cx="1314450" cy="414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m 3" descr="eCIP">
            <a:extLst>
              <a:ext uri="{FF2B5EF4-FFF2-40B4-BE49-F238E27FC236}">
                <a16:creationId xmlns:a16="http://schemas.microsoft.com/office/drawing/2014/main" id="{F6BCAD77-41A8-8626-2B5D-5E121766B39C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21060"/>
          <a:stretch/>
        </xdr:blipFill>
        <xdr:spPr bwMode="auto">
          <a:xfrm>
            <a:off x="8458200" y="450850"/>
            <a:ext cx="1337226" cy="33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N639"/>
  <sheetViews>
    <sheetView showGridLines="0" topLeftCell="A8" zoomScale="80" zoomScaleNormal="80" zoomScalePageLayoutView="55" workbookViewId="0">
      <selection activeCell="F28" sqref="F28"/>
    </sheetView>
  </sheetViews>
  <sheetFormatPr defaultColWidth="11.54296875" defaultRowHeight="12.5" outlineLevelRow="4" x14ac:dyDescent="0.25"/>
  <cols>
    <col min="1" max="1" width="12.26953125" customWidth="1"/>
    <col min="2" max="2" width="11.7265625" style="5" bestFit="1" customWidth="1"/>
    <col min="3" max="3" width="13.1796875" style="5" customWidth="1"/>
    <col min="4" max="4" width="11.54296875" style="5" customWidth="1"/>
    <col min="5" max="5" width="72.453125" customWidth="1"/>
    <col min="6" max="6" width="8.1796875" style="5" customWidth="1"/>
    <col min="7" max="7" width="11.7265625" style="64" customWidth="1"/>
    <col min="8" max="8" width="8.1796875" style="6" hidden="1" customWidth="1"/>
    <col min="9" max="9" width="11.7265625" style="6" hidden="1" customWidth="1"/>
    <col min="10" max="10" width="16.26953125" style="6" hidden="1" customWidth="1"/>
    <col min="11" max="11" width="11.7265625" style="6" hidden="1" customWidth="1"/>
    <col min="12" max="12" width="16" style="6" hidden="1" customWidth="1"/>
    <col min="13" max="13" width="11.7265625" hidden="1" customWidth="1"/>
    <col min="14" max="14" width="16" customWidth="1"/>
  </cols>
  <sheetData>
    <row r="1" spans="1:14" ht="18" customHeight="1" x14ac:dyDescent="0.25">
      <c r="A1" s="219" t="s">
        <v>0</v>
      </c>
      <c r="B1" s="220"/>
      <c r="C1" s="220"/>
      <c r="D1" s="220"/>
      <c r="E1" s="220"/>
      <c r="F1" s="220"/>
      <c r="G1" s="220"/>
      <c r="H1" s="27"/>
      <c r="I1" s="27"/>
      <c r="J1" s="27"/>
      <c r="K1" s="27"/>
      <c r="L1" s="27"/>
      <c r="M1" s="27"/>
      <c r="N1" s="27"/>
    </row>
    <row r="2" spans="1:14" ht="13" x14ac:dyDescent="0.3">
      <c r="A2" s="28" t="s">
        <v>1</v>
      </c>
      <c r="B2" s="221" t="s">
        <v>2</v>
      </c>
      <c r="C2" s="222"/>
      <c r="D2" s="222"/>
      <c r="E2" s="222"/>
      <c r="F2" s="18"/>
      <c r="G2" s="52"/>
      <c r="H2" s="27"/>
      <c r="I2" s="27"/>
      <c r="J2" s="27"/>
      <c r="K2" s="27"/>
      <c r="L2" s="27"/>
      <c r="M2" s="27"/>
      <c r="N2" s="27"/>
    </row>
    <row r="3" spans="1:14" ht="13" x14ac:dyDescent="0.3">
      <c r="A3" s="17" t="s">
        <v>3</v>
      </c>
      <c r="B3" s="223" t="s">
        <v>4</v>
      </c>
      <c r="C3" s="224"/>
      <c r="D3" s="224"/>
      <c r="E3" s="224"/>
      <c r="F3" s="19"/>
      <c r="G3" s="53"/>
      <c r="J3" s="27"/>
      <c r="K3" s="27"/>
      <c r="L3" s="27"/>
      <c r="M3" s="27"/>
      <c r="N3" s="27"/>
    </row>
    <row r="4" spans="1:14" ht="13" x14ac:dyDescent="0.3">
      <c r="A4" s="28" t="s">
        <v>5</v>
      </c>
      <c r="B4" s="223" t="s">
        <v>6</v>
      </c>
      <c r="C4" s="224"/>
      <c r="D4" s="224"/>
      <c r="E4" s="224"/>
      <c r="F4" s="20"/>
      <c r="G4" s="53"/>
      <c r="H4" s="27"/>
      <c r="I4" s="27"/>
      <c r="J4" s="27"/>
      <c r="K4" s="27"/>
      <c r="L4" s="27"/>
      <c r="M4" s="27"/>
      <c r="N4" s="27"/>
    </row>
    <row r="5" spans="1:14" ht="13" x14ac:dyDescent="0.3">
      <c r="A5" s="17" t="s">
        <v>7</v>
      </c>
      <c r="B5" s="223" t="s">
        <v>8</v>
      </c>
      <c r="C5" s="224"/>
      <c r="D5" s="224"/>
      <c r="E5" s="224"/>
      <c r="F5" s="20"/>
      <c r="G5" s="53"/>
      <c r="H5" s="27"/>
      <c r="I5" s="27"/>
      <c r="J5" s="27"/>
      <c r="K5" s="27"/>
      <c r="L5" s="27"/>
      <c r="M5" s="27"/>
      <c r="N5" s="27"/>
    </row>
    <row r="6" spans="1:14" ht="13" x14ac:dyDescent="0.3">
      <c r="A6" s="28" t="s">
        <v>9</v>
      </c>
      <c r="B6" s="223" t="s">
        <v>10</v>
      </c>
      <c r="C6" s="224"/>
      <c r="D6" s="224"/>
      <c r="E6" s="224"/>
      <c r="F6" s="19"/>
      <c r="G6" s="54"/>
      <c r="H6" s="27"/>
      <c r="I6" s="27"/>
      <c r="J6" s="27"/>
      <c r="K6" s="27"/>
      <c r="L6" s="27"/>
      <c r="M6" s="27"/>
      <c r="N6" s="27"/>
    </row>
    <row r="7" spans="1:14" ht="13" x14ac:dyDescent="0.3">
      <c r="A7" s="17" t="s">
        <v>11</v>
      </c>
      <c r="B7" s="223" t="s">
        <v>12</v>
      </c>
      <c r="C7" s="224"/>
      <c r="D7" s="224"/>
      <c r="E7" s="224"/>
      <c r="F7" s="19"/>
      <c r="G7" s="54"/>
      <c r="H7" s="27"/>
      <c r="I7" s="27"/>
      <c r="J7" s="27"/>
      <c r="K7" s="27"/>
      <c r="L7" s="27"/>
      <c r="M7" s="27"/>
      <c r="N7" s="27"/>
    </row>
    <row r="8" spans="1:14" ht="13" x14ac:dyDescent="0.3">
      <c r="A8" s="28" t="s">
        <v>13</v>
      </c>
      <c r="B8" s="223" t="s">
        <v>14</v>
      </c>
      <c r="C8" s="224"/>
      <c r="D8" s="224"/>
      <c r="E8" s="224"/>
      <c r="F8" s="19"/>
      <c r="G8" s="54"/>
      <c r="H8" s="27"/>
      <c r="I8" s="27"/>
      <c r="J8" s="27"/>
      <c r="K8" s="27"/>
      <c r="L8" s="27"/>
      <c r="M8" s="27"/>
      <c r="N8" s="27"/>
    </row>
    <row r="9" spans="1:14" ht="13" x14ac:dyDescent="0.3">
      <c r="A9" s="17" t="s">
        <v>15</v>
      </c>
      <c r="B9" s="223" t="s">
        <v>16</v>
      </c>
      <c r="C9" s="224"/>
      <c r="D9" s="224"/>
      <c r="E9" s="224"/>
      <c r="F9" s="21"/>
      <c r="G9" s="55"/>
      <c r="H9" s="27"/>
      <c r="I9" s="27"/>
      <c r="J9" s="27"/>
      <c r="K9" s="27"/>
      <c r="L9" s="27"/>
      <c r="M9" s="27"/>
      <c r="N9" s="27"/>
    </row>
    <row r="10" spans="1:14" ht="13" x14ac:dyDescent="0.3">
      <c r="A10" s="22"/>
      <c r="B10" s="23"/>
      <c r="C10" s="23"/>
      <c r="D10" s="23"/>
      <c r="E10" s="23"/>
      <c r="F10" s="24"/>
      <c r="G10" s="56"/>
      <c r="H10" s="27"/>
      <c r="I10" s="27"/>
      <c r="J10" s="27"/>
      <c r="K10" s="27"/>
      <c r="L10" s="27"/>
      <c r="M10" s="27"/>
      <c r="N10" s="27"/>
    </row>
    <row r="11" spans="1:14" ht="18" customHeight="1" x14ac:dyDescent="0.25">
      <c r="A11" s="225" t="s">
        <v>17</v>
      </c>
      <c r="B11" s="226"/>
      <c r="C11" s="226"/>
      <c r="D11" s="226"/>
      <c r="E11" s="226"/>
      <c r="F11" s="226"/>
      <c r="G11" s="226"/>
      <c r="H11" s="27"/>
      <c r="I11" s="27"/>
      <c r="J11" s="27"/>
      <c r="K11" s="27"/>
      <c r="L11" s="27"/>
      <c r="M11" s="27"/>
      <c r="N11" s="27"/>
    </row>
    <row r="12" spans="1:14" ht="22.5" customHeight="1" x14ac:dyDescent="0.25">
      <c r="A12" s="227" t="s">
        <v>18</v>
      </c>
      <c r="B12" s="227"/>
      <c r="C12" s="227" t="s">
        <v>19</v>
      </c>
      <c r="D12" s="227"/>
      <c r="E12" s="25" t="s">
        <v>20</v>
      </c>
      <c r="F12" s="213" t="s">
        <v>21</v>
      </c>
      <c r="G12" s="214"/>
      <c r="H12" s="27"/>
      <c r="I12" s="27"/>
      <c r="J12" s="27"/>
      <c r="K12" s="27"/>
      <c r="L12" s="27"/>
      <c r="M12" s="27"/>
      <c r="N12" s="27"/>
    </row>
    <row r="13" spans="1:14" ht="13" x14ac:dyDescent="0.25">
      <c r="A13" s="209" t="s">
        <v>22</v>
      </c>
      <c r="B13" s="209"/>
      <c r="C13" s="210">
        <v>2949751.1135817487</v>
      </c>
      <c r="D13" s="210"/>
      <c r="E13" s="29" t="s">
        <v>23</v>
      </c>
      <c r="F13" s="201">
        <v>0.34139999999999882</v>
      </c>
      <c r="G13" s="202"/>
      <c r="H13" s="27"/>
      <c r="I13" s="27"/>
      <c r="J13" s="27"/>
      <c r="K13" s="27"/>
      <c r="L13" s="27"/>
      <c r="M13" s="27"/>
      <c r="N13" s="27"/>
    </row>
    <row r="14" spans="1:14" ht="13" x14ac:dyDescent="0.25">
      <c r="A14" s="211" t="s">
        <v>24</v>
      </c>
      <c r="B14" s="211"/>
      <c r="C14" s="212">
        <v>2199009.3287473917</v>
      </c>
      <c r="D14" s="212"/>
      <c r="E14" s="26" t="s">
        <v>25</v>
      </c>
      <c r="F14" s="207" t="s">
        <v>26</v>
      </c>
      <c r="G14" s="208"/>
      <c r="H14" s="27"/>
      <c r="I14" s="27"/>
      <c r="J14" s="27"/>
      <c r="K14" s="27"/>
      <c r="L14" s="27"/>
      <c r="M14" s="27"/>
      <c r="N14" s="27"/>
    </row>
    <row r="15" spans="1:14" ht="13" x14ac:dyDescent="0.25">
      <c r="A15" s="209" t="s">
        <v>27</v>
      </c>
      <c r="B15" s="209"/>
      <c r="C15" s="210">
        <v>2353640.202693372</v>
      </c>
      <c r="D15" s="210"/>
      <c r="E15" s="29" t="s">
        <v>27</v>
      </c>
      <c r="F15" s="201">
        <v>0.34139999999999998</v>
      </c>
      <c r="G15" s="202"/>
      <c r="H15" s="27"/>
      <c r="I15" s="27"/>
      <c r="J15" s="27"/>
      <c r="K15" s="27"/>
      <c r="L15" s="27"/>
      <c r="M15" s="27"/>
      <c r="N15" s="27"/>
    </row>
    <row r="16" spans="1:14" ht="13" x14ac:dyDescent="0.25">
      <c r="A16" s="211" t="s">
        <v>28</v>
      </c>
      <c r="B16" s="211"/>
      <c r="C16" s="212">
        <v>592796.79118051915</v>
      </c>
      <c r="D16" s="212"/>
      <c r="E16" s="26" t="s">
        <v>28</v>
      </c>
      <c r="F16" s="207">
        <v>0.34139999999999998</v>
      </c>
      <c r="G16" s="208"/>
      <c r="H16" s="27"/>
      <c r="I16" s="27"/>
      <c r="J16" s="27"/>
      <c r="K16" s="27"/>
      <c r="L16" s="27"/>
      <c r="M16" s="27"/>
      <c r="N16" s="27"/>
    </row>
    <row r="17" spans="1:14" ht="13" x14ac:dyDescent="0.25">
      <c r="A17" s="209" t="s">
        <v>29</v>
      </c>
      <c r="B17" s="209"/>
      <c r="C17" s="210">
        <v>596110.91088837711</v>
      </c>
      <c r="D17" s="210"/>
      <c r="E17" s="29" t="s">
        <v>30</v>
      </c>
      <c r="F17" s="201" t="s">
        <v>26</v>
      </c>
      <c r="G17" s="202"/>
      <c r="H17" s="27"/>
      <c r="I17" s="27"/>
      <c r="J17" s="27"/>
      <c r="K17" s="27"/>
      <c r="L17" s="27"/>
      <c r="M17" s="27"/>
      <c r="N17" s="27"/>
    </row>
    <row r="18" spans="1:14" ht="13" x14ac:dyDescent="0.25">
      <c r="A18" s="211" t="s">
        <v>31</v>
      </c>
      <c r="B18" s="211"/>
      <c r="C18" s="212">
        <v>0</v>
      </c>
      <c r="D18" s="212"/>
      <c r="E18" s="26" t="s">
        <v>31</v>
      </c>
      <c r="F18" s="207">
        <v>0.34139999999999998</v>
      </c>
      <c r="G18" s="208"/>
      <c r="H18" s="27"/>
      <c r="I18" s="27"/>
      <c r="J18" s="27"/>
      <c r="K18" s="27"/>
      <c r="L18" s="27"/>
      <c r="M18" s="27"/>
      <c r="N18" s="27"/>
    </row>
    <row r="19" spans="1:14" ht="13" x14ac:dyDescent="0.25">
      <c r="A19" s="209" t="s">
        <v>32</v>
      </c>
      <c r="B19" s="209"/>
      <c r="C19" s="210">
        <v>3219.3075061083209</v>
      </c>
      <c r="D19" s="210"/>
      <c r="E19" s="29" t="s">
        <v>32</v>
      </c>
      <c r="F19" s="201">
        <v>0.34139999999999998</v>
      </c>
      <c r="G19" s="202"/>
      <c r="H19" s="27"/>
      <c r="I19" s="27"/>
      <c r="J19" s="27"/>
      <c r="K19" s="27"/>
      <c r="L19" s="27"/>
      <c r="M19" s="27"/>
      <c r="N19" s="27"/>
    </row>
    <row r="20" spans="1:14" ht="13" x14ac:dyDescent="0.25">
      <c r="A20" s="203" t="s">
        <v>33</v>
      </c>
      <c r="B20" s="204"/>
      <c r="C20" s="205">
        <v>0</v>
      </c>
      <c r="D20" s="206"/>
      <c r="E20" s="26" t="s">
        <v>34</v>
      </c>
      <c r="F20" s="207">
        <v>0.34139999999999998</v>
      </c>
      <c r="G20" s="208"/>
      <c r="H20" s="27"/>
      <c r="I20" s="27"/>
      <c r="J20" s="27"/>
      <c r="K20" s="27"/>
      <c r="L20" s="27"/>
      <c r="M20" s="27"/>
      <c r="N20" s="27"/>
    </row>
    <row r="21" spans="1:14" ht="13" x14ac:dyDescent="0.25">
      <c r="A21" s="197" t="s">
        <v>35</v>
      </c>
      <c r="B21" s="198"/>
      <c r="C21" s="199">
        <v>0</v>
      </c>
      <c r="D21" s="200"/>
      <c r="E21" s="29" t="s">
        <v>36</v>
      </c>
      <c r="F21" s="201">
        <v>0.34139999999999998</v>
      </c>
      <c r="G21" s="202"/>
      <c r="H21" s="27"/>
      <c r="I21" s="27"/>
      <c r="J21" s="27"/>
      <c r="K21" s="27"/>
      <c r="L21" s="27"/>
      <c r="M21" s="27"/>
      <c r="N21" s="27"/>
    </row>
    <row r="22" spans="1:14" ht="13" x14ac:dyDescent="0.25">
      <c r="A22" s="203" t="s">
        <v>37</v>
      </c>
      <c r="B22" s="204"/>
      <c r="C22" s="205">
        <v>0</v>
      </c>
      <c r="D22" s="206"/>
      <c r="E22" s="26" t="s">
        <v>38</v>
      </c>
      <c r="F22" s="207">
        <v>0.34139999999999998</v>
      </c>
      <c r="G22" s="208"/>
      <c r="H22" s="27"/>
      <c r="I22" s="27"/>
      <c r="J22" s="27"/>
      <c r="K22" s="27"/>
      <c r="L22" s="27"/>
      <c r="M22" s="27"/>
      <c r="N22" s="27"/>
    </row>
    <row r="23" spans="1:14" ht="13" x14ac:dyDescent="0.25">
      <c r="A23" s="197" t="s">
        <v>39</v>
      </c>
      <c r="B23" s="198"/>
      <c r="C23" s="199">
        <v>94.81220174960032</v>
      </c>
      <c r="D23" s="200"/>
      <c r="E23" s="29" t="s">
        <v>40</v>
      </c>
      <c r="F23" s="201">
        <v>0.34139999999999998</v>
      </c>
      <c r="G23" s="202"/>
      <c r="H23" s="27"/>
      <c r="I23" s="27"/>
      <c r="J23" s="27"/>
      <c r="K23" s="27"/>
      <c r="L23" s="27"/>
      <c r="M23" s="27"/>
      <c r="N23" s="27"/>
    </row>
    <row r="24" spans="1:14" ht="13" x14ac:dyDescent="0.25">
      <c r="A24" s="27"/>
      <c r="B24" s="27"/>
      <c r="C24" s="27"/>
      <c r="D24" s="27"/>
      <c r="E24" s="27"/>
      <c r="F24" s="27"/>
      <c r="G24" s="57"/>
      <c r="H24" s="27"/>
      <c r="I24" s="27"/>
      <c r="J24" s="27"/>
      <c r="K24" s="27"/>
      <c r="L24" s="27"/>
      <c r="M24" s="27"/>
      <c r="N24" s="27"/>
    </row>
    <row r="25" spans="1:14" ht="18" customHeight="1" x14ac:dyDescent="0.25">
      <c r="A25" s="195" t="s">
        <v>41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</row>
    <row r="26" spans="1:14" ht="21.75" customHeight="1" x14ac:dyDescent="0.25">
      <c r="A26" s="215" t="s">
        <v>42</v>
      </c>
      <c r="B26" s="215" t="s">
        <v>43</v>
      </c>
      <c r="C26" s="215" t="s">
        <v>18</v>
      </c>
      <c r="D26" s="215" t="s">
        <v>44</v>
      </c>
      <c r="E26" s="215" t="s">
        <v>11</v>
      </c>
      <c r="F26" s="215" t="s">
        <v>45</v>
      </c>
      <c r="G26" s="218" t="s">
        <v>46</v>
      </c>
      <c r="H26" s="216" t="s">
        <v>47</v>
      </c>
      <c r="I26" s="215" t="s">
        <v>48</v>
      </c>
      <c r="J26" s="215"/>
      <c r="K26" s="215" t="s">
        <v>49</v>
      </c>
      <c r="L26" s="215"/>
      <c r="M26" s="215" t="s">
        <v>19</v>
      </c>
      <c r="N26" s="215"/>
    </row>
    <row r="27" spans="1:14" ht="17.25" customHeight="1" x14ac:dyDescent="0.25">
      <c r="A27" s="215"/>
      <c r="B27" s="215"/>
      <c r="C27" s="215"/>
      <c r="D27" s="215"/>
      <c r="E27" s="215"/>
      <c r="F27" s="215"/>
      <c r="G27" s="218"/>
      <c r="H27" s="217"/>
      <c r="I27" s="7" t="s">
        <v>50</v>
      </c>
      <c r="J27" s="7" t="s">
        <v>22</v>
      </c>
      <c r="K27" s="7" t="s">
        <v>50</v>
      </c>
      <c r="L27" s="7" t="s">
        <v>22</v>
      </c>
      <c r="M27" s="7" t="s">
        <v>50</v>
      </c>
      <c r="N27" s="7" t="s">
        <v>22</v>
      </c>
    </row>
    <row r="28" spans="1:14" x14ac:dyDescent="0.25">
      <c r="A28" s="33" t="s">
        <v>51</v>
      </c>
      <c r="B28" s="46"/>
      <c r="C28" s="47"/>
      <c r="D28" s="47"/>
      <c r="E28" s="47" t="s">
        <v>52</v>
      </c>
      <c r="F28" s="34"/>
      <c r="G28" s="58"/>
      <c r="H28" s="35">
        <v>0.34139999999999859</v>
      </c>
      <c r="I28" s="36"/>
      <c r="J28" s="36">
        <v>1912194.6237461448</v>
      </c>
      <c r="K28" s="36"/>
      <c r="L28" s="36">
        <v>502575.75414381555</v>
      </c>
      <c r="M28" s="36"/>
      <c r="N28" s="36">
        <v>2414770.3778899573</v>
      </c>
    </row>
    <row r="29" spans="1:14" outlineLevel="1" x14ac:dyDescent="0.25">
      <c r="A29" s="37" t="s">
        <v>53</v>
      </c>
      <c r="B29" s="48"/>
      <c r="C29" s="49"/>
      <c r="D29" s="49"/>
      <c r="E29" s="49" t="s">
        <v>54</v>
      </c>
      <c r="F29" s="38"/>
      <c r="G29" s="59"/>
      <c r="H29" s="39">
        <v>0.34139999999999726</v>
      </c>
      <c r="I29" s="40"/>
      <c r="J29" s="40">
        <v>1172191.6659510622</v>
      </c>
      <c r="K29" s="40"/>
      <c r="L29" s="40">
        <v>248880.43470768342</v>
      </c>
      <c r="M29" s="40"/>
      <c r="N29" s="40">
        <v>1421072.1006587418</v>
      </c>
    </row>
    <row r="30" spans="1:14" outlineLevel="2" x14ac:dyDescent="0.25">
      <c r="A30" s="14" t="s">
        <v>55</v>
      </c>
      <c r="B30" s="50" t="s">
        <v>56</v>
      </c>
      <c r="C30" s="51" t="s">
        <v>56</v>
      </c>
      <c r="D30" s="51" t="s">
        <v>56</v>
      </c>
      <c r="E30" s="51" t="s">
        <v>57</v>
      </c>
      <c r="F30" s="15" t="s">
        <v>56</v>
      </c>
      <c r="G30" s="60"/>
      <c r="H30" s="30">
        <v>0.34140000000000015</v>
      </c>
      <c r="I30" s="16"/>
      <c r="J30" s="16">
        <v>14514.853876117913</v>
      </c>
      <c r="K30" s="16"/>
      <c r="L30" s="16">
        <v>30318.836976961225</v>
      </c>
      <c r="M30" s="16"/>
      <c r="N30" s="16">
        <v>44833.690853079141</v>
      </c>
    </row>
    <row r="31" spans="1:14" ht="37.5" outlineLevel="3" x14ac:dyDescent="0.25">
      <c r="A31" s="2" t="s">
        <v>58</v>
      </c>
      <c r="B31" s="4" t="s">
        <v>59</v>
      </c>
      <c r="C31" s="4" t="s">
        <v>60</v>
      </c>
      <c r="D31" s="4" t="s">
        <v>61</v>
      </c>
      <c r="E31" s="9" t="s">
        <v>62</v>
      </c>
      <c r="F31" s="11" t="s">
        <v>63</v>
      </c>
      <c r="G31" s="61">
        <v>237.54</v>
      </c>
      <c r="H31" s="32">
        <v>0.3413999999999997</v>
      </c>
      <c r="I31" s="13">
        <v>4.0810862253399982</v>
      </c>
      <c r="J31" s="13">
        <v>969.42122196726314</v>
      </c>
      <c r="K31" s="13">
        <v>8.4021407884543056</v>
      </c>
      <c r="L31" s="13">
        <v>1995.8445228894357</v>
      </c>
      <c r="M31" s="13">
        <v>12.483227013794304</v>
      </c>
      <c r="N31" s="13">
        <v>2965.2657448566988</v>
      </c>
    </row>
    <row r="32" spans="1:14" ht="25" outlineLevel="3" x14ac:dyDescent="0.25">
      <c r="A32" s="1" t="s">
        <v>64</v>
      </c>
      <c r="B32" s="3" t="s">
        <v>59</v>
      </c>
      <c r="C32" s="3" t="s">
        <v>60</v>
      </c>
      <c r="D32" s="3" t="s">
        <v>65</v>
      </c>
      <c r="E32" s="8" t="s">
        <v>66</v>
      </c>
      <c r="F32" s="10" t="s">
        <v>63</v>
      </c>
      <c r="G32" s="62">
        <v>158.36000000000001</v>
      </c>
      <c r="H32" s="31">
        <v>0.34140000000000015</v>
      </c>
      <c r="I32" s="12">
        <v>85.535694961800004</v>
      </c>
      <c r="J32" s="12">
        <v>13545.432654150651</v>
      </c>
      <c r="K32" s="12">
        <v>178.85193517347682</v>
      </c>
      <c r="L32" s="12">
        <v>28322.992454071791</v>
      </c>
      <c r="M32" s="12">
        <v>264.38763013527682</v>
      </c>
      <c r="N32" s="12">
        <v>41868.425108222444</v>
      </c>
    </row>
    <row r="33" spans="1:14" outlineLevel="2" x14ac:dyDescent="0.25">
      <c r="A33" s="14" t="s">
        <v>67</v>
      </c>
      <c r="B33" s="50"/>
      <c r="C33" s="51"/>
      <c r="D33" s="51"/>
      <c r="E33" s="51" t="s">
        <v>68</v>
      </c>
      <c r="F33" s="15"/>
      <c r="G33" s="60"/>
      <c r="H33" s="30">
        <v>0.34139999999999993</v>
      </c>
      <c r="I33" s="16"/>
      <c r="J33" s="16">
        <v>456474.6938777967</v>
      </c>
      <c r="K33" s="16"/>
      <c r="L33" s="16">
        <v>64868.383405190652</v>
      </c>
      <c r="M33" s="16"/>
      <c r="N33" s="16">
        <v>521343.0772829873</v>
      </c>
    </row>
    <row r="34" spans="1:14" ht="37.5" outlineLevel="4" x14ac:dyDescent="0.25">
      <c r="A34" s="2" t="s">
        <v>69</v>
      </c>
      <c r="B34" s="4" t="s">
        <v>59</v>
      </c>
      <c r="C34" s="4" t="s">
        <v>60</v>
      </c>
      <c r="D34" s="4" t="s">
        <v>70</v>
      </c>
      <c r="E34" s="9" t="s">
        <v>71</v>
      </c>
      <c r="F34" s="11" t="s">
        <v>72</v>
      </c>
      <c r="G34" s="61">
        <v>16.23</v>
      </c>
      <c r="H34" s="32">
        <v>0.34139999999999993</v>
      </c>
      <c r="I34" s="13">
        <v>214.61713333315802</v>
      </c>
      <c r="J34" s="13">
        <v>3483.236073997155</v>
      </c>
      <c r="K34" s="13">
        <v>35.824523048563208</v>
      </c>
      <c r="L34" s="13">
        <v>581.43200907818073</v>
      </c>
      <c r="M34" s="13">
        <v>250.44165638172123</v>
      </c>
      <c r="N34" s="13">
        <v>4064.6680830753357</v>
      </c>
    </row>
    <row r="35" spans="1:14" ht="25" outlineLevel="4" x14ac:dyDescent="0.25">
      <c r="A35" s="1" t="s">
        <v>73</v>
      </c>
      <c r="B35" s="3" t="s">
        <v>59</v>
      </c>
      <c r="C35" s="3" t="s">
        <v>60</v>
      </c>
      <c r="D35" s="3" t="s">
        <v>74</v>
      </c>
      <c r="E35" s="8" t="s">
        <v>75</v>
      </c>
      <c r="F35" s="10" t="s">
        <v>72</v>
      </c>
      <c r="G35" s="62">
        <v>16.23</v>
      </c>
      <c r="H35" s="31">
        <v>0.34140000000000015</v>
      </c>
      <c r="I35" s="12">
        <v>503.97516727599987</v>
      </c>
      <c r="J35" s="12">
        <v>8179.516964889478</v>
      </c>
      <c r="K35" s="12">
        <v>45.554998655897293</v>
      </c>
      <c r="L35" s="12">
        <v>739.3576281852138</v>
      </c>
      <c r="M35" s="12">
        <v>549.53016593189716</v>
      </c>
      <c r="N35" s="12">
        <v>8918.8745930746918</v>
      </c>
    </row>
    <row r="36" spans="1:14" ht="37.5" outlineLevel="4" x14ac:dyDescent="0.25">
      <c r="A36" s="2" t="s">
        <v>76</v>
      </c>
      <c r="B36" s="4" t="s">
        <v>59</v>
      </c>
      <c r="C36" s="4" t="s">
        <v>60</v>
      </c>
      <c r="D36" s="4" t="s">
        <v>77</v>
      </c>
      <c r="E36" s="9" t="s">
        <v>78</v>
      </c>
      <c r="F36" s="11" t="s">
        <v>72</v>
      </c>
      <c r="G36" s="61">
        <v>38.909999999999997</v>
      </c>
      <c r="H36" s="32">
        <v>0.34140000000000015</v>
      </c>
      <c r="I36" s="13">
        <v>113.3895829264</v>
      </c>
      <c r="J36" s="13">
        <v>4411.9886716662231</v>
      </c>
      <c r="K36" s="13">
        <v>10.349354261420856</v>
      </c>
      <c r="L36" s="13">
        <v>402.69337431188615</v>
      </c>
      <c r="M36" s="13">
        <v>123.73893718782085</v>
      </c>
      <c r="N36" s="13">
        <v>4814.6820459781093</v>
      </c>
    </row>
    <row r="37" spans="1:14" ht="37.5" outlineLevel="4" x14ac:dyDescent="0.25">
      <c r="A37" s="1" t="s">
        <v>79</v>
      </c>
      <c r="B37" s="3" t="s">
        <v>59</v>
      </c>
      <c r="C37" s="3" t="s">
        <v>60</v>
      </c>
      <c r="D37" s="3" t="s">
        <v>80</v>
      </c>
      <c r="E37" s="8" t="s">
        <v>81</v>
      </c>
      <c r="F37" s="10" t="s">
        <v>72</v>
      </c>
      <c r="G37" s="62">
        <v>145.79</v>
      </c>
      <c r="H37" s="31">
        <v>0.34140000000000015</v>
      </c>
      <c r="I37" s="12">
        <v>205.78529868341604</v>
      </c>
      <c r="J37" s="12">
        <v>30001.438695055225</v>
      </c>
      <c r="K37" s="12">
        <v>24.566906129098413</v>
      </c>
      <c r="L37" s="12">
        <v>3581.6092445612558</v>
      </c>
      <c r="M37" s="12">
        <v>230.35220481251446</v>
      </c>
      <c r="N37" s="12">
        <v>33583.047939616481</v>
      </c>
    </row>
    <row r="38" spans="1:14" ht="25" outlineLevel="4" x14ac:dyDescent="0.25">
      <c r="A38" s="2" t="s">
        <v>82</v>
      </c>
      <c r="B38" s="4" t="s">
        <v>59</v>
      </c>
      <c r="C38" s="4" t="s">
        <v>60</v>
      </c>
      <c r="D38" s="4" t="s">
        <v>83</v>
      </c>
      <c r="E38" s="9" t="s">
        <v>84</v>
      </c>
      <c r="F38" s="11" t="s">
        <v>72</v>
      </c>
      <c r="G38" s="61">
        <v>145.79</v>
      </c>
      <c r="H38" s="32">
        <v>0.34140000000000037</v>
      </c>
      <c r="I38" s="13">
        <v>9.5865578934000002</v>
      </c>
      <c r="J38" s="13">
        <v>1397.6242752787859</v>
      </c>
      <c r="K38" s="13">
        <v>21.14545518043726</v>
      </c>
      <c r="L38" s="13">
        <v>3082.7959107559482</v>
      </c>
      <c r="M38" s="13">
        <v>30.732013073837258</v>
      </c>
      <c r="N38" s="13">
        <v>4480.4201860347339</v>
      </c>
    </row>
    <row r="39" spans="1:14" ht="37.5" outlineLevel="4" x14ac:dyDescent="0.25">
      <c r="A39" s="1" t="s">
        <v>85</v>
      </c>
      <c r="B39" s="3" t="s">
        <v>59</v>
      </c>
      <c r="C39" s="3" t="s">
        <v>60</v>
      </c>
      <c r="D39" s="3" t="s">
        <v>86</v>
      </c>
      <c r="E39" s="8" t="s">
        <v>87</v>
      </c>
      <c r="F39" s="10" t="s">
        <v>72</v>
      </c>
      <c r="G39" s="62">
        <v>47.12</v>
      </c>
      <c r="H39" s="31">
        <v>0.34139999999999993</v>
      </c>
      <c r="I39" s="12">
        <v>95.184132576179977</v>
      </c>
      <c r="J39" s="12">
        <v>4485.0763269896006</v>
      </c>
      <c r="K39" s="12">
        <v>28.130095618264377</v>
      </c>
      <c r="L39" s="12">
        <v>1325.4901055326172</v>
      </c>
      <c r="M39" s="12">
        <v>123.31422819444435</v>
      </c>
      <c r="N39" s="12">
        <v>5810.5664325222178</v>
      </c>
    </row>
    <row r="40" spans="1:14" ht="25" outlineLevel="4" x14ac:dyDescent="0.25">
      <c r="A40" s="2" t="s">
        <v>88</v>
      </c>
      <c r="B40" s="4" t="s">
        <v>59</v>
      </c>
      <c r="C40" s="4" t="s">
        <v>60</v>
      </c>
      <c r="D40" s="4" t="s">
        <v>74</v>
      </c>
      <c r="E40" s="9" t="s">
        <v>75</v>
      </c>
      <c r="F40" s="11" t="s">
        <v>72</v>
      </c>
      <c r="G40" s="61">
        <v>47.12</v>
      </c>
      <c r="H40" s="32">
        <v>0.34139999999999993</v>
      </c>
      <c r="I40" s="13">
        <v>503.97516727599987</v>
      </c>
      <c r="J40" s="13">
        <v>23747.309882045112</v>
      </c>
      <c r="K40" s="13">
        <v>45.554998655897293</v>
      </c>
      <c r="L40" s="13">
        <v>2146.5515366658801</v>
      </c>
      <c r="M40" s="13">
        <v>549.53016593189716</v>
      </c>
      <c r="N40" s="13">
        <v>25893.861418710992</v>
      </c>
    </row>
    <row r="41" spans="1:14" ht="25" outlineLevel="4" x14ac:dyDescent="0.25">
      <c r="A41" s="1" t="s">
        <v>89</v>
      </c>
      <c r="B41" s="3" t="s">
        <v>59</v>
      </c>
      <c r="C41" s="3" t="s">
        <v>60</v>
      </c>
      <c r="D41" s="3" t="s">
        <v>74</v>
      </c>
      <c r="E41" s="8" t="s">
        <v>75</v>
      </c>
      <c r="F41" s="10" t="s">
        <v>72</v>
      </c>
      <c r="G41" s="62">
        <v>54.76</v>
      </c>
      <c r="H41" s="31">
        <v>0.34140000000000015</v>
      </c>
      <c r="I41" s="12">
        <v>503.97516727599987</v>
      </c>
      <c r="J41" s="12">
        <v>27597.680160033753</v>
      </c>
      <c r="K41" s="12">
        <v>45.554998655897293</v>
      </c>
      <c r="L41" s="12">
        <v>2494.591726396935</v>
      </c>
      <c r="M41" s="12">
        <v>549.53016593189716</v>
      </c>
      <c r="N41" s="12">
        <v>30092.271886430688</v>
      </c>
    </row>
    <row r="42" spans="1:14" ht="37.5" outlineLevel="4" x14ac:dyDescent="0.25">
      <c r="A42" s="2" t="s">
        <v>90</v>
      </c>
      <c r="B42" s="4" t="s">
        <v>59</v>
      </c>
      <c r="C42" s="4" t="s">
        <v>60</v>
      </c>
      <c r="D42" s="4" t="s">
        <v>86</v>
      </c>
      <c r="E42" s="9" t="s">
        <v>87</v>
      </c>
      <c r="F42" s="11" t="s">
        <v>72</v>
      </c>
      <c r="G42" s="61">
        <v>54.76</v>
      </c>
      <c r="H42" s="32">
        <v>0.34139999999999993</v>
      </c>
      <c r="I42" s="13">
        <v>95.184132576179977</v>
      </c>
      <c r="J42" s="13">
        <v>5212.2830998716154</v>
      </c>
      <c r="K42" s="13">
        <v>28.130095618264377</v>
      </c>
      <c r="L42" s="13">
        <v>1540.4040360561576</v>
      </c>
      <c r="M42" s="13">
        <v>123.31422819444435</v>
      </c>
      <c r="N42" s="13">
        <v>6752.6871359277729</v>
      </c>
    </row>
    <row r="43" spans="1:14" ht="37.5" outlineLevel="4" x14ac:dyDescent="0.25">
      <c r="A43" s="1" t="s">
        <v>91</v>
      </c>
      <c r="B43" s="3" t="s">
        <v>59</v>
      </c>
      <c r="C43" s="3" t="s">
        <v>60</v>
      </c>
      <c r="D43" s="3" t="s">
        <v>92</v>
      </c>
      <c r="E43" s="8" t="s">
        <v>93</v>
      </c>
      <c r="F43" s="10" t="s">
        <v>72</v>
      </c>
      <c r="G43" s="62">
        <v>145.79</v>
      </c>
      <c r="H43" s="31">
        <v>0.3413999999999997</v>
      </c>
      <c r="I43" s="12">
        <v>90.634948858179968</v>
      </c>
      <c r="J43" s="12">
        <v>13213.669194034057</v>
      </c>
      <c r="K43" s="12">
        <v>15.974852565211577</v>
      </c>
      <c r="L43" s="12">
        <v>2328.973755482195</v>
      </c>
      <c r="M43" s="12">
        <v>106.60980142339154</v>
      </c>
      <c r="N43" s="12">
        <v>15542.642949516252</v>
      </c>
    </row>
    <row r="44" spans="1:14" ht="25" outlineLevel="4" x14ac:dyDescent="0.25">
      <c r="A44" s="2" t="s">
        <v>94</v>
      </c>
      <c r="B44" s="4" t="s">
        <v>59</v>
      </c>
      <c r="C44" s="4" t="s">
        <v>60</v>
      </c>
      <c r="D44" s="4" t="s">
        <v>83</v>
      </c>
      <c r="E44" s="9" t="s">
        <v>84</v>
      </c>
      <c r="F44" s="11" t="s">
        <v>72</v>
      </c>
      <c r="G44" s="61">
        <v>47.12</v>
      </c>
      <c r="H44" s="32">
        <v>0.34140000000000015</v>
      </c>
      <c r="I44" s="13">
        <v>9.5865578934000002</v>
      </c>
      <c r="J44" s="13">
        <v>451.71860793700796</v>
      </c>
      <c r="K44" s="13">
        <v>21.14545518043726</v>
      </c>
      <c r="L44" s="13">
        <v>996.37384810220362</v>
      </c>
      <c r="M44" s="13">
        <v>30.732013073837258</v>
      </c>
      <c r="N44" s="13">
        <v>1448.0924560392116</v>
      </c>
    </row>
    <row r="45" spans="1:14" ht="25" outlineLevel="4" x14ac:dyDescent="0.25">
      <c r="A45" s="1" t="s">
        <v>95</v>
      </c>
      <c r="B45" s="3" t="s">
        <v>59</v>
      </c>
      <c r="C45" s="3" t="s">
        <v>60</v>
      </c>
      <c r="D45" s="3" t="s">
        <v>83</v>
      </c>
      <c r="E45" s="8" t="s">
        <v>84</v>
      </c>
      <c r="F45" s="10" t="s">
        <v>72</v>
      </c>
      <c r="G45" s="62">
        <v>54.76</v>
      </c>
      <c r="H45" s="31">
        <v>0.34140000000000037</v>
      </c>
      <c r="I45" s="12">
        <v>9.5865578934000002</v>
      </c>
      <c r="J45" s="12">
        <v>524.95991024258399</v>
      </c>
      <c r="K45" s="12">
        <v>21.14545518043726</v>
      </c>
      <c r="L45" s="12">
        <v>1157.9251256807443</v>
      </c>
      <c r="M45" s="12">
        <v>30.732013073837258</v>
      </c>
      <c r="N45" s="12">
        <v>1682.8850359233281</v>
      </c>
    </row>
    <row r="46" spans="1:14" ht="25" outlineLevel="4" x14ac:dyDescent="0.25">
      <c r="A46" s="2" t="s">
        <v>96</v>
      </c>
      <c r="B46" s="4" t="s">
        <v>59</v>
      </c>
      <c r="C46" s="4" t="s">
        <v>60</v>
      </c>
      <c r="D46" s="4" t="s">
        <v>74</v>
      </c>
      <c r="E46" s="9" t="s">
        <v>75</v>
      </c>
      <c r="F46" s="11" t="s">
        <v>72</v>
      </c>
      <c r="G46" s="61">
        <v>145.79</v>
      </c>
      <c r="H46" s="32">
        <v>0.34139999999999993</v>
      </c>
      <c r="I46" s="13">
        <v>503.97516727599987</v>
      </c>
      <c r="J46" s="13">
        <v>73474.539637168011</v>
      </c>
      <c r="K46" s="13">
        <v>45.554998655897293</v>
      </c>
      <c r="L46" s="13">
        <v>6641.4632540432649</v>
      </c>
      <c r="M46" s="13">
        <v>549.53016593189716</v>
      </c>
      <c r="N46" s="13">
        <v>80116.002891211276</v>
      </c>
    </row>
    <row r="47" spans="1:14" ht="37.5" outlineLevel="4" x14ac:dyDescent="0.25">
      <c r="A47" s="1" t="s">
        <v>97</v>
      </c>
      <c r="B47" s="3" t="s">
        <v>59</v>
      </c>
      <c r="C47" s="3" t="s">
        <v>60</v>
      </c>
      <c r="D47" s="3" t="s">
        <v>98</v>
      </c>
      <c r="E47" s="8" t="s">
        <v>99</v>
      </c>
      <c r="F47" s="10" t="s">
        <v>72</v>
      </c>
      <c r="G47" s="62">
        <v>234.6</v>
      </c>
      <c r="H47" s="31">
        <v>0.3413999999999997</v>
      </c>
      <c r="I47" s="12">
        <v>96.464118335084677</v>
      </c>
      <c r="J47" s="12">
        <v>22630.482161410866</v>
      </c>
      <c r="K47" s="12">
        <v>22.688583545001009</v>
      </c>
      <c r="L47" s="12">
        <v>5322.7416996572356</v>
      </c>
      <c r="M47" s="12">
        <v>119.15270188008569</v>
      </c>
      <c r="N47" s="12">
        <v>27953.223861068102</v>
      </c>
    </row>
    <row r="48" spans="1:14" ht="25" outlineLevel="4" x14ac:dyDescent="0.25">
      <c r="A48" s="2" t="s">
        <v>100</v>
      </c>
      <c r="B48" s="4" t="s">
        <v>59</v>
      </c>
      <c r="C48" s="4" t="s">
        <v>60</v>
      </c>
      <c r="D48" s="4" t="s">
        <v>101</v>
      </c>
      <c r="E48" s="9" t="s">
        <v>102</v>
      </c>
      <c r="F48" s="11" t="s">
        <v>72</v>
      </c>
      <c r="G48" s="61">
        <v>22.56</v>
      </c>
      <c r="H48" s="32">
        <v>0.34139999999999993</v>
      </c>
      <c r="I48" s="13">
        <v>508.12040179799988</v>
      </c>
      <c r="J48" s="13">
        <v>11463.196264562877</v>
      </c>
      <c r="K48" s="13">
        <v>56.569495587045594</v>
      </c>
      <c r="L48" s="13">
        <v>1276.2078204437476</v>
      </c>
      <c r="M48" s="13">
        <v>564.68989738504547</v>
      </c>
      <c r="N48" s="13">
        <v>12739.404085006625</v>
      </c>
    </row>
    <row r="49" spans="1:14" ht="25" outlineLevel="4" x14ac:dyDescent="0.25">
      <c r="A49" s="1" t="s">
        <v>103</v>
      </c>
      <c r="B49" s="3" t="s">
        <v>59</v>
      </c>
      <c r="C49" s="3" t="s">
        <v>60</v>
      </c>
      <c r="D49" s="3" t="s">
        <v>104</v>
      </c>
      <c r="E49" s="8" t="s">
        <v>105</v>
      </c>
      <c r="F49" s="10" t="s">
        <v>72</v>
      </c>
      <c r="G49" s="62">
        <v>22.19</v>
      </c>
      <c r="H49" s="31">
        <v>0.34139999999999993</v>
      </c>
      <c r="I49" s="12">
        <v>494.467768495234</v>
      </c>
      <c r="J49" s="12">
        <v>10972.239782909242</v>
      </c>
      <c r="K49" s="12">
        <v>26.739694189784871</v>
      </c>
      <c r="L49" s="12">
        <v>593.35381407132627</v>
      </c>
      <c r="M49" s="12">
        <v>521.20746268501887</v>
      </c>
      <c r="N49" s="12">
        <v>11565.593596980569</v>
      </c>
    </row>
    <row r="50" spans="1:14" ht="37.5" outlineLevel="4" x14ac:dyDescent="0.25">
      <c r="A50" s="2" t="s">
        <v>106</v>
      </c>
      <c r="B50" s="4" t="s">
        <v>59</v>
      </c>
      <c r="C50" s="4" t="s">
        <v>60</v>
      </c>
      <c r="D50" s="4" t="s">
        <v>98</v>
      </c>
      <c r="E50" s="9" t="s">
        <v>99</v>
      </c>
      <c r="F50" s="11" t="s">
        <v>72</v>
      </c>
      <c r="G50" s="61">
        <v>24.48</v>
      </c>
      <c r="H50" s="32">
        <v>0.34139999999999993</v>
      </c>
      <c r="I50" s="13">
        <v>96.464118335084677</v>
      </c>
      <c r="J50" s="13">
        <v>2361.4416168428729</v>
      </c>
      <c r="K50" s="13">
        <v>22.688583545001009</v>
      </c>
      <c r="L50" s="13">
        <v>555.41652518162482</v>
      </c>
      <c r="M50" s="13">
        <v>119.15270188008569</v>
      </c>
      <c r="N50" s="13">
        <v>2916.8581420244977</v>
      </c>
    </row>
    <row r="51" spans="1:14" ht="25" outlineLevel="4" x14ac:dyDescent="0.25">
      <c r="A51" s="1" t="s">
        <v>107</v>
      </c>
      <c r="B51" s="3" t="s">
        <v>59</v>
      </c>
      <c r="C51" s="3" t="s">
        <v>60</v>
      </c>
      <c r="D51" s="3" t="s">
        <v>101</v>
      </c>
      <c r="E51" s="8" t="s">
        <v>102</v>
      </c>
      <c r="F51" s="10" t="s">
        <v>72</v>
      </c>
      <c r="G51" s="62">
        <v>11.27</v>
      </c>
      <c r="H51" s="31">
        <v>0.34140000000000015</v>
      </c>
      <c r="I51" s="12">
        <v>508.12040179799988</v>
      </c>
      <c r="J51" s="12">
        <v>5726.5169282634588</v>
      </c>
      <c r="K51" s="12">
        <v>56.569495587045594</v>
      </c>
      <c r="L51" s="12">
        <v>637.53821526600314</v>
      </c>
      <c r="M51" s="12">
        <v>564.68989738504547</v>
      </c>
      <c r="N51" s="12">
        <v>6364.0551435294619</v>
      </c>
    </row>
    <row r="52" spans="1:14" ht="37.5" outlineLevel="4" x14ac:dyDescent="0.25">
      <c r="A52" s="2" t="s">
        <v>108</v>
      </c>
      <c r="B52" s="4" t="s">
        <v>59</v>
      </c>
      <c r="C52" s="4" t="s">
        <v>60</v>
      </c>
      <c r="D52" s="4" t="s">
        <v>109</v>
      </c>
      <c r="E52" s="9" t="s">
        <v>110</v>
      </c>
      <c r="F52" s="11" t="s">
        <v>72</v>
      </c>
      <c r="G52" s="61">
        <v>220.61</v>
      </c>
      <c r="H52" s="32">
        <v>0.34140000000000015</v>
      </c>
      <c r="I52" s="13">
        <v>80.58784697962578</v>
      </c>
      <c r="J52" s="13">
        <v>17778.484922175245</v>
      </c>
      <c r="K52" s="13">
        <v>17.361058779846047</v>
      </c>
      <c r="L52" s="13">
        <v>3830.0231774218373</v>
      </c>
      <c r="M52" s="13">
        <v>97.948905759471828</v>
      </c>
      <c r="N52" s="13">
        <v>21608.508099597082</v>
      </c>
    </row>
    <row r="53" spans="1:14" ht="25" outlineLevel="4" x14ac:dyDescent="0.25">
      <c r="A53" s="1" t="s">
        <v>111</v>
      </c>
      <c r="B53" s="3" t="s">
        <v>59</v>
      </c>
      <c r="C53" s="3" t="s">
        <v>60</v>
      </c>
      <c r="D53" s="3" t="s">
        <v>101</v>
      </c>
      <c r="E53" s="8" t="s">
        <v>102</v>
      </c>
      <c r="F53" s="10" t="s">
        <v>72</v>
      </c>
      <c r="G53" s="62">
        <v>15.77</v>
      </c>
      <c r="H53" s="31">
        <v>0.34139999999999993</v>
      </c>
      <c r="I53" s="12">
        <v>508.12040179799988</v>
      </c>
      <c r="J53" s="12">
        <v>8013.0587363544582</v>
      </c>
      <c r="K53" s="12">
        <v>56.569495587045594</v>
      </c>
      <c r="L53" s="12">
        <v>892.10094540770842</v>
      </c>
      <c r="M53" s="12">
        <v>564.68989738504547</v>
      </c>
      <c r="N53" s="12">
        <v>8905.1596817621667</v>
      </c>
    </row>
    <row r="54" spans="1:14" ht="25" outlineLevel="4" x14ac:dyDescent="0.25">
      <c r="A54" s="2" t="s">
        <v>112</v>
      </c>
      <c r="B54" s="4" t="s">
        <v>59</v>
      </c>
      <c r="C54" s="4" t="s">
        <v>60</v>
      </c>
      <c r="D54" s="4" t="s">
        <v>113</v>
      </c>
      <c r="E54" s="9" t="s">
        <v>114</v>
      </c>
      <c r="F54" s="11" t="s">
        <v>72</v>
      </c>
      <c r="G54" s="61">
        <v>21.29</v>
      </c>
      <c r="H54" s="32">
        <v>0.34139999999999993</v>
      </c>
      <c r="I54" s="13">
        <v>162.56144906</v>
      </c>
      <c r="J54" s="13">
        <v>3460.9332504874001</v>
      </c>
      <c r="K54" s="13">
        <v>42.307050650028316</v>
      </c>
      <c r="L54" s="13">
        <v>900.7171083391022</v>
      </c>
      <c r="M54" s="13">
        <v>204.86849971002832</v>
      </c>
      <c r="N54" s="13">
        <v>4361.6503588265023</v>
      </c>
    </row>
    <row r="55" spans="1:14" ht="25" outlineLevel="4" x14ac:dyDescent="0.25">
      <c r="A55" s="1" t="s">
        <v>115</v>
      </c>
      <c r="B55" s="3" t="s">
        <v>59</v>
      </c>
      <c r="C55" s="3" t="s">
        <v>60</v>
      </c>
      <c r="D55" s="3" t="s">
        <v>74</v>
      </c>
      <c r="E55" s="8" t="s">
        <v>75</v>
      </c>
      <c r="F55" s="10" t="s">
        <v>72</v>
      </c>
      <c r="G55" s="62">
        <v>294.82</v>
      </c>
      <c r="H55" s="31">
        <v>0.34140000000000015</v>
      </c>
      <c r="I55" s="12">
        <v>503.97516727599987</v>
      </c>
      <c r="J55" s="12">
        <v>148581.95881631027</v>
      </c>
      <c r="K55" s="12">
        <v>45.554998655897293</v>
      </c>
      <c r="L55" s="12">
        <v>13430.524703731644</v>
      </c>
      <c r="M55" s="12">
        <v>549.53016593189716</v>
      </c>
      <c r="N55" s="12">
        <v>162012.48352004192</v>
      </c>
    </row>
    <row r="56" spans="1:14" ht="37.5" outlineLevel="4" x14ac:dyDescent="0.25">
      <c r="A56" s="2" t="s">
        <v>116</v>
      </c>
      <c r="B56" s="4" t="s">
        <v>59</v>
      </c>
      <c r="C56" s="4" t="s">
        <v>60</v>
      </c>
      <c r="D56" s="4" t="s">
        <v>92</v>
      </c>
      <c r="E56" s="9" t="s">
        <v>93</v>
      </c>
      <c r="F56" s="11" t="s">
        <v>72</v>
      </c>
      <c r="G56" s="61">
        <v>294.82</v>
      </c>
      <c r="H56" s="32">
        <v>0.34139999999999993</v>
      </c>
      <c r="I56" s="13">
        <v>90.634948858179968</v>
      </c>
      <c r="J56" s="13">
        <v>26720.995622368617</v>
      </c>
      <c r="K56" s="13">
        <v>15.974852565211577</v>
      </c>
      <c r="L56" s="13">
        <v>4709.7060332756773</v>
      </c>
      <c r="M56" s="13">
        <v>106.60980142339154</v>
      </c>
      <c r="N56" s="13">
        <v>31430.701655644294</v>
      </c>
    </row>
    <row r="57" spans="1:14" ht="25" outlineLevel="4" x14ac:dyDescent="0.25">
      <c r="A57" s="1" t="s">
        <v>117</v>
      </c>
      <c r="B57" s="3" t="s">
        <v>59</v>
      </c>
      <c r="C57" s="3" t="s">
        <v>60</v>
      </c>
      <c r="D57" s="3" t="s">
        <v>83</v>
      </c>
      <c r="E57" s="8" t="s">
        <v>84</v>
      </c>
      <c r="F57" s="10" t="s">
        <v>72</v>
      </c>
      <c r="G57" s="62">
        <v>269.58</v>
      </c>
      <c r="H57" s="31">
        <v>0.34140000000000015</v>
      </c>
      <c r="I57" s="12">
        <v>9.5865578934000002</v>
      </c>
      <c r="J57" s="12">
        <v>2584.344276902772</v>
      </c>
      <c r="K57" s="12">
        <v>21.14545518043726</v>
      </c>
      <c r="L57" s="12">
        <v>5700.3918075422753</v>
      </c>
      <c r="M57" s="12">
        <v>30.732013073837258</v>
      </c>
      <c r="N57" s="12">
        <v>8284.7360844450468</v>
      </c>
    </row>
    <row r="58" spans="1:14" outlineLevel="2" x14ac:dyDescent="0.25">
      <c r="A58" s="14" t="s">
        <v>118</v>
      </c>
      <c r="B58" s="50"/>
      <c r="C58" s="51"/>
      <c r="D58" s="51"/>
      <c r="E58" s="51" t="s">
        <v>119</v>
      </c>
      <c r="F58" s="15"/>
      <c r="G58" s="60"/>
      <c r="H58" s="30">
        <v>0.34139999999999993</v>
      </c>
      <c r="I58" s="16"/>
      <c r="J58" s="16">
        <v>140491.10758505159</v>
      </c>
      <c r="K58" s="16"/>
      <c r="L58" s="16">
        <v>22458.112510410465</v>
      </c>
      <c r="M58" s="16"/>
      <c r="N58" s="16">
        <v>162949.22009546208</v>
      </c>
    </row>
    <row r="59" spans="1:14" ht="25" outlineLevel="3" x14ac:dyDescent="0.25">
      <c r="A59" s="2" t="s">
        <v>120</v>
      </c>
      <c r="B59" s="4" t="s">
        <v>59</v>
      </c>
      <c r="C59" s="4" t="s">
        <v>60</v>
      </c>
      <c r="D59" s="4" t="s">
        <v>121</v>
      </c>
      <c r="E59" s="9" t="s">
        <v>122</v>
      </c>
      <c r="F59" s="11" t="s">
        <v>72</v>
      </c>
      <c r="G59" s="61">
        <v>286.02999999999997</v>
      </c>
      <c r="H59" s="32">
        <v>0.34139999999999993</v>
      </c>
      <c r="I59" s="13">
        <v>9.7532375746</v>
      </c>
      <c r="J59" s="13">
        <v>2789.7185434628377</v>
      </c>
      <c r="K59" s="13">
        <v>12.734386046626319</v>
      </c>
      <c r="L59" s="13">
        <v>3642.4164409165255</v>
      </c>
      <c r="M59" s="13">
        <v>22.487623621226319</v>
      </c>
      <c r="N59" s="13">
        <v>6432.1349843793632</v>
      </c>
    </row>
    <row r="60" spans="1:14" ht="37.5" outlineLevel="3" x14ac:dyDescent="0.25">
      <c r="A60" s="1" t="s">
        <v>123</v>
      </c>
      <c r="B60" s="3" t="s">
        <v>59</v>
      </c>
      <c r="C60" s="3" t="s">
        <v>60</v>
      </c>
      <c r="D60" s="3" t="s">
        <v>124</v>
      </c>
      <c r="E60" s="8" t="s">
        <v>125</v>
      </c>
      <c r="F60" s="10" t="s">
        <v>72</v>
      </c>
      <c r="G60" s="62">
        <v>109.83</v>
      </c>
      <c r="H60" s="31">
        <v>0.34139999999999993</v>
      </c>
      <c r="I60" s="12">
        <v>261.055863472</v>
      </c>
      <c r="J60" s="12">
        <v>28671.765485129759</v>
      </c>
      <c r="K60" s="12">
        <v>46.840709344607319</v>
      </c>
      <c r="L60" s="12">
        <v>5144.5151073182242</v>
      </c>
      <c r="M60" s="12">
        <v>307.89657281660732</v>
      </c>
      <c r="N60" s="12">
        <v>33816.280592447984</v>
      </c>
    </row>
    <row r="61" spans="1:14" ht="25" outlineLevel="3" x14ac:dyDescent="0.25">
      <c r="A61" s="2" t="s">
        <v>126</v>
      </c>
      <c r="B61" s="4" t="s">
        <v>59</v>
      </c>
      <c r="C61" s="4" t="s">
        <v>60</v>
      </c>
      <c r="D61" s="4" t="s">
        <v>101</v>
      </c>
      <c r="E61" s="9" t="s">
        <v>102</v>
      </c>
      <c r="F61" s="11" t="s">
        <v>72</v>
      </c>
      <c r="G61" s="61">
        <v>200.83</v>
      </c>
      <c r="H61" s="32">
        <v>0.34140000000000015</v>
      </c>
      <c r="I61" s="13">
        <v>508.12040179799988</v>
      </c>
      <c r="J61" s="13">
        <v>102045.82029309231</v>
      </c>
      <c r="K61" s="13">
        <v>56.569495587045594</v>
      </c>
      <c r="L61" s="13">
        <v>11360.851798746371</v>
      </c>
      <c r="M61" s="13">
        <v>564.68989738504547</v>
      </c>
      <c r="N61" s="13">
        <v>113406.67209183869</v>
      </c>
    </row>
    <row r="62" spans="1:14" ht="25" outlineLevel="3" x14ac:dyDescent="0.25">
      <c r="A62" s="1" t="s">
        <v>127</v>
      </c>
      <c r="B62" s="3" t="s">
        <v>59</v>
      </c>
      <c r="C62" s="3" t="s">
        <v>60</v>
      </c>
      <c r="D62" s="3" t="s">
        <v>128</v>
      </c>
      <c r="E62" s="8" t="s">
        <v>129</v>
      </c>
      <c r="F62" s="10" t="s">
        <v>72</v>
      </c>
      <c r="G62" s="62">
        <v>280.29000000000002</v>
      </c>
      <c r="H62" s="31">
        <v>0.34139999999999993</v>
      </c>
      <c r="I62" s="12">
        <v>11.0481339194</v>
      </c>
      <c r="J62" s="12">
        <v>3096.6814562686263</v>
      </c>
      <c r="K62" s="12">
        <v>5.7542937717654556</v>
      </c>
      <c r="L62" s="12">
        <v>1612.8710012881397</v>
      </c>
      <c r="M62" s="12">
        <v>16.802427691165455</v>
      </c>
      <c r="N62" s="12">
        <v>4709.5524575567661</v>
      </c>
    </row>
    <row r="63" spans="1:14" ht="37.5" outlineLevel="3" x14ac:dyDescent="0.25">
      <c r="A63" s="2" t="s">
        <v>130</v>
      </c>
      <c r="B63" s="4" t="s">
        <v>59</v>
      </c>
      <c r="C63" s="4" t="s">
        <v>60</v>
      </c>
      <c r="D63" s="4" t="s">
        <v>124</v>
      </c>
      <c r="E63" s="9" t="s">
        <v>125</v>
      </c>
      <c r="F63" s="11" t="s">
        <v>72</v>
      </c>
      <c r="G63" s="61">
        <v>14.89</v>
      </c>
      <c r="H63" s="32">
        <v>0.3413999999999997</v>
      </c>
      <c r="I63" s="13">
        <v>261.055863472</v>
      </c>
      <c r="J63" s="13">
        <v>3887.1218070980804</v>
      </c>
      <c r="K63" s="13">
        <v>46.840709344607319</v>
      </c>
      <c r="L63" s="13">
        <v>697.45816214120259</v>
      </c>
      <c r="M63" s="13">
        <v>307.89657281660732</v>
      </c>
      <c r="N63" s="13">
        <v>4584.5799692392829</v>
      </c>
    </row>
    <row r="64" spans="1:14" outlineLevel="2" x14ac:dyDescent="0.25">
      <c r="A64" s="14" t="s">
        <v>131</v>
      </c>
      <c r="B64" s="50"/>
      <c r="C64" s="51"/>
      <c r="D64" s="51"/>
      <c r="E64" s="51" t="s">
        <v>132</v>
      </c>
      <c r="F64" s="15"/>
      <c r="G64" s="60"/>
      <c r="H64" s="30">
        <v>0.34140000000000015</v>
      </c>
      <c r="I64" s="16"/>
      <c r="J64" s="16">
        <v>45408.576167148203</v>
      </c>
      <c r="K64" s="16"/>
      <c r="L64" s="16">
        <v>32009.941904047442</v>
      </c>
      <c r="M64" s="16"/>
      <c r="N64" s="16">
        <v>77418.518071195649</v>
      </c>
    </row>
    <row r="65" spans="1:14" ht="25" outlineLevel="3" x14ac:dyDescent="0.25">
      <c r="A65" s="1" t="s">
        <v>133</v>
      </c>
      <c r="B65" s="3" t="s">
        <v>59</v>
      </c>
      <c r="C65" s="3" t="s">
        <v>60</v>
      </c>
      <c r="D65" s="3" t="s">
        <v>128</v>
      </c>
      <c r="E65" s="8" t="s">
        <v>129</v>
      </c>
      <c r="F65" s="10" t="s">
        <v>72</v>
      </c>
      <c r="G65" s="62">
        <v>155.13</v>
      </c>
      <c r="H65" s="31">
        <v>0.34139999999999993</v>
      </c>
      <c r="I65" s="12">
        <v>11.0481339194</v>
      </c>
      <c r="J65" s="12">
        <v>1713.8970149165218</v>
      </c>
      <c r="K65" s="12">
        <v>5.7542937717654556</v>
      </c>
      <c r="L65" s="12">
        <v>892.66359281397513</v>
      </c>
      <c r="M65" s="12">
        <v>16.802427691165455</v>
      </c>
      <c r="N65" s="12">
        <v>2606.5606077304969</v>
      </c>
    </row>
    <row r="66" spans="1:14" ht="25" outlineLevel="3" x14ac:dyDescent="0.25">
      <c r="A66" s="2" t="s">
        <v>134</v>
      </c>
      <c r="B66" s="4" t="s">
        <v>59</v>
      </c>
      <c r="C66" s="4" t="s">
        <v>60</v>
      </c>
      <c r="D66" s="4" t="s">
        <v>128</v>
      </c>
      <c r="E66" s="9" t="s">
        <v>129</v>
      </c>
      <c r="F66" s="11" t="s">
        <v>72</v>
      </c>
      <c r="G66" s="61">
        <v>1497.73</v>
      </c>
      <c r="H66" s="32">
        <v>0.34139999999999993</v>
      </c>
      <c r="I66" s="13">
        <v>11.0481339194</v>
      </c>
      <c r="J66" s="13">
        <v>16547.121615102962</v>
      </c>
      <c r="K66" s="13">
        <v>5.7542937717654556</v>
      </c>
      <c r="L66" s="13">
        <v>8618.3784107862739</v>
      </c>
      <c r="M66" s="13">
        <v>16.802427691165455</v>
      </c>
      <c r="N66" s="13">
        <v>25165.500025889236</v>
      </c>
    </row>
    <row r="67" spans="1:14" ht="25" outlineLevel="3" x14ac:dyDescent="0.25">
      <c r="A67" s="1" t="s">
        <v>135</v>
      </c>
      <c r="B67" s="3" t="s">
        <v>59</v>
      </c>
      <c r="C67" s="3" t="s">
        <v>60</v>
      </c>
      <c r="D67" s="3" t="s">
        <v>128</v>
      </c>
      <c r="E67" s="8" t="s">
        <v>129</v>
      </c>
      <c r="F67" s="10" t="s">
        <v>72</v>
      </c>
      <c r="G67" s="62">
        <v>40.380000000000003</v>
      </c>
      <c r="H67" s="31">
        <v>0.34139999999999993</v>
      </c>
      <c r="I67" s="12">
        <v>11.0481339194</v>
      </c>
      <c r="J67" s="12">
        <v>446.123647665372</v>
      </c>
      <c r="K67" s="12">
        <v>5.7542937717654556</v>
      </c>
      <c r="L67" s="12">
        <v>232.35838250388917</v>
      </c>
      <c r="M67" s="12">
        <v>16.802427691165455</v>
      </c>
      <c r="N67" s="12">
        <v>678.48203016926118</v>
      </c>
    </row>
    <row r="68" spans="1:14" ht="25" outlineLevel="3" x14ac:dyDescent="0.25">
      <c r="A68" s="2" t="s">
        <v>136</v>
      </c>
      <c r="B68" s="4" t="s">
        <v>59</v>
      </c>
      <c r="C68" s="4" t="s">
        <v>60</v>
      </c>
      <c r="D68" s="4" t="s">
        <v>128</v>
      </c>
      <c r="E68" s="9" t="s">
        <v>129</v>
      </c>
      <c r="F68" s="11" t="s">
        <v>72</v>
      </c>
      <c r="G68" s="61">
        <v>293.14999999999998</v>
      </c>
      <c r="H68" s="32">
        <v>0.34139999999999993</v>
      </c>
      <c r="I68" s="13">
        <v>11.0481339194</v>
      </c>
      <c r="J68" s="13">
        <v>3238.7604584721098</v>
      </c>
      <c r="K68" s="13">
        <v>5.7542937717654556</v>
      </c>
      <c r="L68" s="13">
        <v>1686.8712191930431</v>
      </c>
      <c r="M68" s="13">
        <v>16.802427691165455</v>
      </c>
      <c r="N68" s="13">
        <v>4925.6316776651529</v>
      </c>
    </row>
    <row r="69" spans="1:14" ht="37.5" outlineLevel="3" x14ac:dyDescent="0.25">
      <c r="A69" s="1" t="s">
        <v>137</v>
      </c>
      <c r="B69" s="3" t="s">
        <v>59</v>
      </c>
      <c r="C69" s="3" t="s">
        <v>60</v>
      </c>
      <c r="D69" s="3" t="s">
        <v>138</v>
      </c>
      <c r="E69" s="8" t="s">
        <v>139</v>
      </c>
      <c r="F69" s="10" t="s">
        <v>72</v>
      </c>
      <c r="G69" s="62">
        <v>8.41</v>
      </c>
      <c r="H69" s="31">
        <v>0.34139999999999993</v>
      </c>
      <c r="I69" s="12">
        <v>78.155291450584002</v>
      </c>
      <c r="J69" s="12">
        <v>657.28600109941146</v>
      </c>
      <c r="K69" s="12">
        <v>37.334951902886743</v>
      </c>
      <c r="L69" s="12">
        <v>313.98694550327752</v>
      </c>
      <c r="M69" s="12">
        <v>115.49024335347075</v>
      </c>
      <c r="N69" s="12">
        <v>971.27294660268899</v>
      </c>
    </row>
    <row r="70" spans="1:14" ht="37.5" outlineLevel="3" x14ac:dyDescent="0.25">
      <c r="A70" s="2" t="s">
        <v>140</v>
      </c>
      <c r="B70" s="4" t="s">
        <v>59</v>
      </c>
      <c r="C70" s="4" t="s">
        <v>60</v>
      </c>
      <c r="D70" s="4" t="s">
        <v>138</v>
      </c>
      <c r="E70" s="9" t="s">
        <v>139</v>
      </c>
      <c r="F70" s="11" t="s">
        <v>72</v>
      </c>
      <c r="G70" s="61">
        <v>7.81</v>
      </c>
      <c r="H70" s="32">
        <v>0.34139999999999993</v>
      </c>
      <c r="I70" s="13">
        <v>78.155291450584002</v>
      </c>
      <c r="J70" s="13">
        <v>610.39282622906103</v>
      </c>
      <c r="K70" s="13">
        <v>37.334951902886743</v>
      </c>
      <c r="L70" s="13">
        <v>291.58597436154548</v>
      </c>
      <c r="M70" s="13">
        <v>115.49024335347075</v>
      </c>
      <c r="N70" s="13">
        <v>901.97880059060651</v>
      </c>
    </row>
    <row r="71" spans="1:14" ht="25" outlineLevel="3" x14ac:dyDescent="0.25">
      <c r="A71" s="1" t="s">
        <v>141</v>
      </c>
      <c r="B71" s="3" t="s">
        <v>59</v>
      </c>
      <c r="C71" s="3" t="s">
        <v>60</v>
      </c>
      <c r="D71" s="3" t="s">
        <v>121</v>
      </c>
      <c r="E71" s="8" t="s">
        <v>122</v>
      </c>
      <c r="F71" s="10" t="s">
        <v>72</v>
      </c>
      <c r="G71" s="62">
        <v>782.73</v>
      </c>
      <c r="H71" s="31">
        <v>0.34140000000000015</v>
      </c>
      <c r="I71" s="12">
        <v>9.7532375746</v>
      </c>
      <c r="J71" s="12">
        <v>7634.1516467666579</v>
      </c>
      <c r="K71" s="12">
        <v>12.734386046626319</v>
      </c>
      <c r="L71" s="12">
        <v>9967.5859902758202</v>
      </c>
      <c r="M71" s="12">
        <v>22.487623621226319</v>
      </c>
      <c r="N71" s="12">
        <v>17601.737637042479</v>
      </c>
    </row>
    <row r="72" spans="1:14" ht="37.5" outlineLevel="3" x14ac:dyDescent="0.25">
      <c r="A72" s="2" t="s">
        <v>142</v>
      </c>
      <c r="B72" s="4" t="s">
        <v>59</v>
      </c>
      <c r="C72" s="4" t="s">
        <v>60</v>
      </c>
      <c r="D72" s="4" t="s">
        <v>143</v>
      </c>
      <c r="E72" s="9" t="s">
        <v>144</v>
      </c>
      <c r="F72" s="11" t="s">
        <v>72</v>
      </c>
      <c r="G72" s="61">
        <v>138.44999999999999</v>
      </c>
      <c r="H72" s="32">
        <v>0.34139999999999993</v>
      </c>
      <c r="I72" s="13">
        <v>62.752456048312006</v>
      </c>
      <c r="J72" s="13">
        <v>8688.0775398887963</v>
      </c>
      <c r="K72" s="13">
        <v>62.816159730208831</v>
      </c>
      <c r="L72" s="13">
        <v>8696.8973146474127</v>
      </c>
      <c r="M72" s="13">
        <v>125.56861577852084</v>
      </c>
      <c r="N72" s="13">
        <v>17384.974854536209</v>
      </c>
    </row>
    <row r="73" spans="1:14" ht="37.5" outlineLevel="3" x14ac:dyDescent="0.25">
      <c r="A73" s="1" t="s">
        <v>145</v>
      </c>
      <c r="B73" s="3" t="s">
        <v>59</v>
      </c>
      <c r="C73" s="3" t="s">
        <v>60</v>
      </c>
      <c r="D73" s="3" t="s">
        <v>146</v>
      </c>
      <c r="E73" s="8" t="s">
        <v>147</v>
      </c>
      <c r="F73" s="10" t="s">
        <v>72</v>
      </c>
      <c r="G73" s="62">
        <v>8.02</v>
      </c>
      <c r="H73" s="31">
        <v>0.34140000000000015</v>
      </c>
      <c r="I73" s="12">
        <v>732.26501458943994</v>
      </c>
      <c r="J73" s="12">
        <v>5872.7654170073083</v>
      </c>
      <c r="K73" s="12">
        <v>163.29352543169659</v>
      </c>
      <c r="L73" s="12">
        <v>1309.614073962206</v>
      </c>
      <c r="M73" s="12">
        <v>895.55854002113654</v>
      </c>
      <c r="N73" s="12">
        <v>7182.3794909695143</v>
      </c>
    </row>
    <row r="74" spans="1:14" outlineLevel="2" x14ac:dyDescent="0.25">
      <c r="A74" s="14" t="s">
        <v>148</v>
      </c>
      <c r="B74" s="50" t="s">
        <v>56</v>
      </c>
      <c r="C74" s="51" t="s">
        <v>56</v>
      </c>
      <c r="D74" s="51" t="s">
        <v>56</v>
      </c>
      <c r="E74" s="51" t="s">
        <v>149</v>
      </c>
      <c r="F74" s="15" t="s">
        <v>56</v>
      </c>
      <c r="G74" s="60"/>
      <c r="H74" s="30">
        <v>0.34140000000000015</v>
      </c>
      <c r="I74" s="16"/>
      <c r="J74" s="16">
        <v>320.10659867999999</v>
      </c>
      <c r="K74" s="16"/>
      <c r="L74" s="16">
        <v>168.46640133970243</v>
      </c>
      <c r="M74" s="16"/>
      <c r="N74" s="16">
        <v>488.57300001970253</v>
      </c>
    </row>
    <row r="75" spans="1:14" ht="25" outlineLevel="3" x14ac:dyDescent="0.25">
      <c r="A75" s="1" t="s">
        <v>150</v>
      </c>
      <c r="B75" s="3" t="s">
        <v>59</v>
      </c>
      <c r="C75" s="3" t="s">
        <v>60</v>
      </c>
      <c r="D75" s="3" t="s">
        <v>151</v>
      </c>
      <c r="E75" s="8" t="s">
        <v>152</v>
      </c>
      <c r="F75" s="10" t="s">
        <v>153</v>
      </c>
      <c r="G75" s="62">
        <v>5</v>
      </c>
      <c r="H75" s="31">
        <v>0.34140000000000015</v>
      </c>
      <c r="I75" s="12">
        <v>5.820119976</v>
      </c>
      <c r="J75" s="12">
        <v>29.100599880000001</v>
      </c>
      <c r="K75" s="12">
        <v>3.0630254789036799</v>
      </c>
      <c r="L75" s="12">
        <v>15.315127394518402</v>
      </c>
      <c r="M75" s="12">
        <v>8.8831454549036799</v>
      </c>
      <c r="N75" s="12">
        <v>44.415727274518403</v>
      </c>
    </row>
    <row r="76" spans="1:14" ht="25" outlineLevel="3" x14ac:dyDescent="0.25">
      <c r="A76" s="2" t="s">
        <v>154</v>
      </c>
      <c r="B76" s="4" t="s">
        <v>59</v>
      </c>
      <c r="C76" s="4" t="s">
        <v>60</v>
      </c>
      <c r="D76" s="4" t="s">
        <v>151</v>
      </c>
      <c r="E76" s="9" t="s">
        <v>152</v>
      </c>
      <c r="F76" s="11" t="s">
        <v>153</v>
      </c>
      <c r="G76" s="61">
        <v>5</v>
      </c>
      <c r="H76" s="32">
        <v>0.34140000000000015</v>
      </c>
      <c r="I76" s="13">
        <v>5.820119976</v>
      </c>
      <c r="J76" s="13">
        <v>29.100599880000001</v>
      </c>
      <c r="K76" s="13">
        <v>3.0630254789036799</v>
      </c>
      <c r="L76" s="13">
        <v>15.315127394518402</v>
      </c>
      <c r="M76" s="13">
        <v>8.8831454549036799</v>
      </c>
      <c r="N76" s="13">
        <v>44.415727274518403</v>
      </c>
    </row>
    <row r="77" spans="1:14" ht="25" outlineLevel="3" x14ac:dyDescent="0.25">
      <c r="A77" s="1" t="s">
        <v>155</v>
      </c>
      <c r="B77" s="3" t="s">
        <v>59</v>
      </c>
      <c r="C77" s="3" t="s">
        <v>60</v>
      </c>
      <c r="D77" s="3" t="s">
        <v>151</v>
      </c>
      <c r="E77" s="8" t="s">
        <v>152</v>
      </c>
      <c r="F77" s="10" t="s">
        <v>153</v>
      </c>
      <c r="G77" s="62">
        <v>5</v>
      </c>
      <c r="H77" s="31">
        <v>0.34140000000000015</v>
      </c>
      <c r="I77" s="12">
        <v>5.820119976</v>
      </c>
      <c r="J77" s="12">
        <v>29.100599880000001</v>
      </c>
      <c r="K77" s="12">
        <v>3.0630254789036799</v>
      </c>
      <c r="L77" s="12">
        <v>15.315127394518402</v>
      </c>
      <c r="M77" s="12">
        <v>8.8831454549036799</v>
      </c>
      <c r="N77" s="12">
        <v>44.415727274518403</v>
      </c>
    </row>
    <row r="78" spans="1:14" ht="25" outlineLevel="3" x14ac:dyDescent="0.25">
      <c r="A78" s="2" t="s">
        <v>156</v>
      </c>
      <c r="B78" s="4" t="s">
        <v>59</v>
      </c>
      <c r="C78" s="4" t="s">
        <v>60</v>
      </c>
      <c r="D78" s="4" t="s">
        <v>151</v>
      </c>
      <c r="E78" s="9" t="s">
        <v>152</v>
      </c>
      <c r="F78" s="11" t="s">
        <v>153</v>
      </c>
      <c r="G78" s="61">
        <v>5</v>
      </c>
      <c r="H78" s="32">
        <v>0.34140000000000015</v>
      </c>
      <c r="I78" s="13">
        <v>5.820119976</v>
      </c>
      <c r="J78" s="13">
        <v>29.100599880000001</v>
      </c>
      <c r="K78" s="13">
        <v>3.0630254789036799</v>
      </c>
      <c r="L78" s="13">
        <v>15.315127394518402</v>
      </c>
      <c r="M78" s="13">
        <v>8.8831454549036799</v>
      </c>
      <c r="N78" s="13">
        <v>44.415727274518403</v>
      </c>
    </row>
    <row r="79" spans="1:14" ht="25" outlineLevel="3" x14ac:dyDescent="0.25">
      <c r="A79" s="1" t="s">
        <v>157</v>
      </c>
      <c r="B79" s="3" t="s">
        <v>59</v>
      </c>
      <c r="C79" s="3" t="s">
        <v>60</v>
      </c>
      <c r="D79" s="3" t="s">
        <v>151</v>
      </c>
      <c r="E79" s="8" t="s">
        <v>152</v>
      </c>
      <c r="F79" s="10" t="s">
        <v>153</v>
      </c>
      <c r="G79" s="62">
        <v>5</v>
      </c>
      <c r="H79" s="31">
        <v>0.34140000000000015</v>
      </c>
      <c r="I79" s="12">
        <v>5.820119976</v>
      </c>
      <c r="J79" s="12">
        <v>29.100599880000001</v>
      </c>
      <c r="K79" s="12">
        <v>3.0630254789036799</v>
      </c>
      <c r="L79" s="12">
        <v>15.315127394518402</v>
      </c>
      <c r="M79" s="12">
        <v>8.8831454549036799</v>
      </c>
      <c r="N79" s="12">
        <v>44.415727274518403</v>
      </c>
    </row>
    <row r="80" spans="1:14" ht="25" outlineLevel="3" x14ac:dyDescent="0.25">
      <c r="A80" s="2" t="s">
        <v>158</v>
      </c>
      <c r="B80" s="4" t="s">
        <v>59</v>
      </c>
      <c r="C80" s="4" t="s">
        <v>60</v>
      </c>
      <c r="D80" s="4" t="s">
        <v>151</v>
      </c>
      <c r="E80" s="9" t="s">
        <v>152</v>
      </c>
      <c r="F80" s="11" t="s">
        <v>153</v>
      </c>
      <c r="G80" s="61">
        <v>5</v>
      </c>
      <c r="H80" s="32">
        <v>0.34140000000000015</v>
      </c>
      <c r="I80" s="13">
        <v>5.820119976</v>
      </c>
      <c r="J80" s="13">
        <v>29.100599880000001</v>
      </c>
      <c r="K80" s="13">
        <v>3.0630254789036799</v>
      </c>
      <c r="L80" s="13">
        <v>15.315127394518402</v>
      </c>
      <c r="M80" s="13">
        <v>8.8831454549036799</v>
      </c>
      <c r="N80" s="13">
        <v>44.415727274518403</v>
      </c>
    </row>
    <row r="81" spans="1:14" ht="25" outlineLevel="3" x14ac:dyDescent="0.25">
      <c r="A81" s="1" t="s">
        <v>159</v>
      </c>
      <c r="B81" s="3" t="s">
        <v>59</v>
      </c>
      <c r="C81" s="3" t="s">
        <v>60</v>
      </c>
      <c r="D81" s="3" t="s">
        <v>151</v>
      </c>
      <c r="E81" s="8" t="s">
        <v>152</v>
      </c>
      <c r="F81" s="10" t="s">
        <v>153</v>
      </c>
      <c r="G81" s="62">
        <v>5</v>
      </c>
      <c r="H81" s="31">
        <v>0.34140000000000015</v>
      </c>
      <c r="I81" s="12">
        <v>5.820119976</v>
      </c>
      <c r="J81" s="12">
        <v>29.100599880000001</v>
      </c>
      <c r="K81" s="12">
        <v>3.0630254789036799</v>
      </c>
      <c r="L81" s="12">
        <v>15.315127394518402</v>
      </c>
      <c r="M81" s="12">
        <v>8.8831454549036799</v>
      </c>
      <c r="N81" s="12">
        <v>44.415727274518403</v>
      </c>
    </row>
    <row r="82" spans="1:14" ht="25" outlineLevel="3" x14ac:dyDescent="0.25">
      <c r="A82" s="2" t="s">
        <v>160</v>
      </c>
      <c r="B82" s="4" t="s">
        <v>59</v>
      </c>
      <c r="C82" s="4" t="s">
        <v>60</v>
      </c>
      <c r="D82" s="4" t="s">
        <v>151</v>
      </c>
      <c r="E82" s="9" t="s">
        <v>152</v>
      </c>
      <c r="F82" s="11" t="s">
        <v>153</v>
      </c>
      <c r="G82" s="61">
        <v>5</v>
      </c>
      <c r="H82" s="32">
        <v>0.34140000000000015</v>
      </c>
      <c r="I82" s="13">
        <v>5.820119976</v>
      </c>
      <c r="J82" s="13">
        <v>29.100599880000001</v>
      </c>
      <c r="K82" s="13">
        <v>3.0630254789036799</v>
      </c>
      <c r="L82" s="13">
        <v>15.315127394518402</v>
      </c>
      <c r="M82" s="13">
        <v>8.8831454549036799</v>
      </c>
      <c r="N82" s="13">
        <v>44.415727274518403</v>
      </c>
    </row>
    <row r="83" spans="1:14" ht="25" outlineLevel="3" x14ac:dyDescent="0.25">
      <c r="A83" s="1" t="s">
        <v>161</v>
      </c>
      <c r="B83" s="3" t="s">
        <v>59</v>
      </c>
      <c r="C83" s="3" t="s">
        <v>60</v>
      </c>
      <c r="D83" s="3" t="s">
        <v>151</v>
      </c>
      <c r="E83" s="8" t="s">
        <v>152</v>
      </c>
      <c r="F83" s="10" t="s">
        <v>153</v>
      </c>
      <c r="G83" s="62">
        <v>5</v>
      </c>
      <c r="H83" s="31">
        <v>0.34140000000000015</v>
      </c>
      <c r="I83" s="12">
        <v>5.820119976</v>
      </c>
      <c r="J83" s="12">
        <v>29.100599880000001</v>
      </c>
      <c r="K83" s="12">
        <v>3.0630254789036799</v>
      </c>
      <c r="L83" s="12">
        <v>15.315127394518402</v>
      </c>
      <c r="M83" s="12">
        <v>8.8831454549036799</v>
      </c>
      <c r="N83" s="12">
        <v>44.415727274518403</v>
      </c>
    </row>
    <row r="84" spans="1:14" ht="25" outlineLevel="3" x14ac:dyDescent="0.25">
      <c r="A84" s="2" t="s">
        <v>162</v>
      </c>
      <c r="B84" s="4" t="s">
        <v>59</v>
      </c>
      <c r="C84" s="4" t="s">
        <v>60</v>
      </c>
      <c r="D84" s="4" t="s">
        <v>151</v>
      </c>
      <c r="E84" s="9" t="s">
        <v>152</v>
      </c>
      <c r="F84" s="11" t="s">
        <v>153</v>
      </c>
      <c r="G84" s="61">
        <v>5</v>
      </c>
      <c r="H84" s="32">
        <v>0.34140000000000015</v>
      </c>
      <c r="I84" s="13">
        <v>5.820119976</v>
      </c>
      <c r="J84" s="13">
        <v>29.100599880000001</v>
      </c>
      <c r="K84" s="13">
        <v>3.0630254789036799</v>
      </c>
      <c r="L84" s="13">
        <v>15.315127394518402</v>
      </c>
      <c r="M84" s="13">
        <v>8.8831454549036799</v>
      </c>
      <c r="N84" s="13">
        <v>44.415727274518403</v>
      </c>
    </row>
    <row r="85" spans="1:14" ht="25" outlineLevel="3" x14ac:dyDescent="0.25">
      <c r="A85" s="1" t="s">
        <v>163</v>
      </c>
      <c r="B85" s="3" t="s">
        <v>59</v>
      </c>
      <c r="C85" s="3" t="s">
        <v>60</v>
      </c>
      <c r="D85" s="3" t="s">
        <v>151</v>
      </c>
      <c r="E85" s="8" t="s">
        <v>152</v>
      </c>
      <c r="F85" s="10" t="s">
        <v>153</v>
      </c>
      <c r="G85" s="62">
        <v>5</v>
      </c>
      <c r="H85" s="31">
        <v>0.34140000000000015</v>
      </c>
      <c r="I85" s="12">
        <v>5.820119976</v>
      </c>
      <c r="J85" s="12">
        <v>29.100599880000001</v>
      </c>
      <c r="K85" s="12">
        <v>3.0630254789036799</v>
      </c>
      <c r="L85" s="12">
        <v>15.315127394518402</v>
      </c>
      <c r="M85" s="12">
        <v>8.8831454549036799</v>
      </c>
      <c r="N85" s="12">
        <v>44.415727274518403</v>
      </c>
    </row>
    <row r="86" spans="1:14" outlineLevel="2" x14ac:dyDescent="0.25">
      <c r="A86" s="14" t="s">
        <v>164</v>
      </c>
      <c r="B86" s="50"/>
      <c r="C86" s="51"/>
      <c r="D86" s="51"/>
      <c r="E86" s="51" t="s">
        <v>165</v>
      </c>
      <c r="F86" s="15"/>
      <c r="G86" s="60"/>
      <c r="H86" s="30">
        <v>0.34139999999999948</v>
      </c>
      <c r="I86" s="16"/>
      <c r="J86" s="16">
        <v>154062.96127512929</v>
      </c>
      <c r="K86" s="16"/>
      <c r="L86" s="16">
        <v>70082.531623648218</v>
      </c>
      <c r="M86" s="16"/>
      <c r="N86" s="16">
        <v>224145.49289877751</v>
      </c>
    </row>
    <row r="87" spans="1:14" ht="25" outlineLevel="3" x14ac:dyDescent="0.25">
      <c r="A87" s="2" t="s">
        <v>166</v>
      </c>
      <c r="B87" s="4" t="s">
        <v>59</v>
      </c>
      <c r="C87" s="4" t="s">
        <v>60</v>
      </c>
      <c r="D87" s="4" t="s">
        <v>167</v>
      </c>
      <c r="E87" s="9" t="s">
        <v>168</v>
      </c>
      <c r="F87" s="11" t="s">
        <v>72</v>
      </c>
      <c r="G87" s="61">
        <v>909.93</v>
      </c>
      <c r="H87" s="32">
        <v>0.3413999999999997</v>
      </c>
      <c r="I87" s="13">
        <v>15.482886827599998</v>
      </c>
      <c r="J87" s="13">
        <v>14088.343211038065</v>
      </c>
      <c r="K87" s="13">
        <v>26.172012129869984</v>
      </c>
      <c r="L87" s="13">
        <v>23814.698997332591</v>
      </c>
      <c r="M87" s="13">
        <v>41.654898957469982</v>
      </c>
      <c r="N87" s="13">
        <v>37903.042208370658</v>
      </c>
    </row>
    <row r="88" spans="1:14" ht="25" outlineLevel="3" x14ac:dyDescent="0.25">
      <c r="A88" s="1" t="s">
        <v>169</v>
      </c>
      <c r="B88" s="3" t="s">
        <v>59</v>
      </c>
      <c r="C88" s="3" t="s">
        <v>60</v>
      </c>
      <c r="D88" s="3" t="s">
        <v>170</v>
      </c>
      <c r="E88" s="8" t="s">
        <v>171</v>
      </c>
      <c r="F88" s="10" t="s">
        <v>72</v>
      </c>
      <c r="G88" s="62">
        <v>909.93</v>
      </c>
      <c r="H88" s="31">
        <v>0.3413999999999997</v>
      </c>
      <c r="I88" s="12">
        <v>74.047038575399995</v>
      </c>
      <c r="J88" s="12">
        <v>67377.621810913712</v>
      </c>
      <c r="K88" s="12">
        <v>18.765750290744478</v>
      </c>
      <c r="L88" s="12">
        <v>17075.519162057128</v>
      </c>
      <c r="M88" s="12">
        <v>92.812788866144473</v>
      </c>
      <c r="N88" s="12">
        <v>84453.140972970839</v>
      </c>
    </row>
    <row r="89" spans="1:14" ht="25" outlineLevel="3" x14ac:dyDescent="0.25">
      <c r="A89" s="2" t="s">
        <v>172</v>
      </c>
      <c r="B89" s="4" t="s">
        <v>59</v>
      </c>
      <c r="C89" s="4" t="s">
        <v>60</v>
      </c>
      <c r="D89" s="4" t="s">
        <v>173</v>
      </c>
      <c r="E89" s="9" t="s">
        <v>174</v>
      </c>
      <c r="F89" s="11" t="s">
        <v>72</v>
      </c>
      <c r="G89" s="61">
        <v>909.93</v>
      </c>
      <c r="H89" s="32">
        <v>0.34139999999999993</v>
      </c>
      <c r="I89" s="13">
        <v>12.009289944199999</v>
      </c>
      <c r="J89" s="13">
        <v>10927.613198925905</v>
      </c>
      <c r="K89" s="13">
        <v>8.0084945738933584</v>
      </c>
      <c r="L89" s="13">
        <v>7287.1694676227817</v>
      </c>
      <c r="M89" s="13">
        <v>20.017784518093357</v>
      </c>
      <c r="N89" s="13">
        <v>18214.782666548686</v>
      </c>
    </row>
    <row r="90" spans="1:14" ht="25" outlineLevel="3" x14ac:dyDescent="0.25">
      <c r="A90" s="1" t="s">
        <v>175</v>
      </c>
      <c r="B90" s="3" t="s">
        <v>59</v>
      </c>
      <c r="C90" s="3" t="s">
        <v>60</v>
      </c>
      <c r="D90" s="3" t="s">
        <v>176</v>
      </c>
      <c r="E90" s="8" t="s">
        <v>177</v>
      </c>
      <c r="F90" s="10" t="s">
        <v>72</v>
      </c>
      <c r="G90" s="62">
        <v>909.93</v>
      </c>
      <c r="H90" s="31">
        <v>0.34139999999999993</v>
      </c>
      <c r="I90" s="12">
        <v>3.4213198426</v>
      </c>
      <c r="J90" s="12">
        <v>3113.1615643770178</v>
      </c>
      <c r="K90" s="12">
        <v>7.1289177624879185</v>
      </c>
      <c r="L90" s="12">
        <v>6486.8161396206306</v>
      </c>
      <c r="M90" s="12">
        <v>10.550237605087919</v>
      </c>
      <c r="N90" s="12">
        <v>9599.9777039976489</v>
      </c>
    </row>
    <row r="91" spans="1:14" ht="25" outlineLevel="3" x14ac:dyDescent="0.25">
      <c r="A91" s="2" t="s">
        <v>178</v>
      </c>
      <c r="B91" s="4" t="s">
        <v>59</v>
      </c>
      <c r="C91" s="4" t="s">
        <v>60</v>
      </c>
      <c r="D91" s="4" t="s">
        <v>179</v>
      </c>
      <c r="E91" s="9" t="s">
        <v>180</v>
      </c>
      <c r="F91" s="11" t="s">
        <v>72</v>
      </c>
      <c r="G91" s="61">
        <v>909.93</v>
      </c>
      <c r="H91" s="32">
        <v>0.34140000000000015</v>
      </c>
      <c r="I91" s="13">
        <v>0.80025375340000005</v>
      </c>
      <c r="J91" s="13">
        <v>728.174897831262</v>
      </c>
      <c r="K91" s="13">
        <v>1.6675943617592799</v>
      </c>
      <c r="L91" s="13">
        <v>1517.3941375956215</v>
      </c>
      <c r="M91" s="13">
        <v>2.4678481151592799</v>
      </c>
      <c r="N91" s="13">
        <v>2245.5690354268836</v>
      </c>
    </row>
    <row r="92" spans="1:14" ht="25" outlineLevel="3" x14ac:dyDescent="0.25">
      <c r="A92" s="1" t="s">
        <v>181</v>
      </c>
      <c r="B92" s="3" t="s">
        <v>59</v>
      </c>
      <c r="C92" s="3" t="s">
        <v>60</v>
      </c>
      <c r="D92" s="3" t="s">
        <v>170</v>
      </c>
      <c r="E92" s="8" t="s">
        <v>171</v>
      </c>
      <c r="F92" s="10" t="s">
        <v>72</v>
      </c>
      <c r="G92" s="62">
        <v>295.5</v>
      </c>
      <c r="H92" s="31">
        <v>0.3413999999999997</v>
      </c>
      <c r="I92" s="12">
        <v>74.047038575399995</v>
      </c>
      <c r="J92" s="12">
        <v>21880.899899030697</v>
      </c>
      <c r="K92" s="12">
        <v>18.765750290744478</v>
      </c>
      <c r="L92" s="12">
        <v>5545.2792109149959</v>
      </c>
      <c r="M92" s="12">
        <v>92.812788866144473</v>
      </c>
      <c r="N92" s="12">
        <v>27426.179109945693</v>
      </c>
    </row>
    <row r="93" spans="1:14" ht="25" outlineLevel="3" x14ac:dyDescent="0.25">
      <c r="A93" s="2" t="s">
        <v>182</v>
      </c>
      <c r="B93" s="4" t="s">
        <v>59</v>
      </c>
      <c r="C93" s="4" t="s">
        <v>60</v>
      </c>
      <c r="D93" s="4" t="s">
        <v>170</v>
      </c>
      <c r="E93" s="9" t="s">
        <v>171</v>
      </c>
      <c r="F93" s="11" t="s">
        <v>72</v>
      </c>
      <c r="G93" s="61">
        <v>12.7</v>
      </c>
      <c r="H93" s="32">
        <v>0.34139999999999948</v>
      </c>
      <c r="I93" s="13">
        <v>74.047038575399995</v>
      </c>
      <c r="J93" s="13">
        <v>940.39738990757985</v>
      </c>
      <c r="K93" s="13">
        <v>18.765750290744478</v>
      </c>
      <c r="L93" s="13">
        <v>238.32502869245479</v>
      </c>
      <c r="M93" s="13">
        <v>92.812788866144473</v>
      </c>
      <c r="N93" s="13">
        <v>1178.7224186000346</v>
      </c>
    </row>
    <row r="94" spans="1:14" ht="25" outlineLevel="3" x14ac:dyDescent="0.25">
      <c r="A94" s="1" t="s">
        <v>183</v>
      </c>
      <c r="B94" s="3" t="s">
        <v>59</v>
      </c>
      <c r="C94" s="3" t="s">
        <v>60</v>
      </c>
      <c r="D94" s="3" t="s">
        <v>170</v>
      </c>
      <c r="E94" s="8" t="s">
        <v>171</v>
      </c>
      <c r="F94" s="10" t="s">
        <v>72</v>
      </c>
      <c r="G94" s="62">
        <v>3.86</v>
      </c>
      <c r="H94" s="31">
        <v>0.3413999999999997</v>
      </c>
      <c r="I94" s="12">
        <v>74.047038575399995</v>
      </c>
      <c r="J94" s="12">
        <v>285.82156890104397</v>
      </c>
      <c r="K94" s="12">
        <v>18.765750290744478</v>
      </c>
      <c r="L94" s="12">
        <v>72.4357961222737</v>
      </c>
      <c r="M94" s="12">
        <v>92.812788866144473</v>
      </c>
      <c r="N94" s="12">
        <v>358.25736502331767</v>
      </c>
    </row>
    <row r="95" spans="1:14" ht="25" outlineLevel="3" x14ac:dyDescent="0.25">
      <c r="A95" s="2" t="s">
        <v>184</v>
      </c>
      <c r="B95" s="4" t="s">
        <v>59</v>
      </c>
      <c r="C95" s="4" t="s">
        <v>60</v>
      </c>
      <c r="D95" s="4" t="s">
        <v>170</v>
      </c>
      <c r="E95" s="9" t="s">
        <v>171</v>
      </c>
      <c r="F95" s="11" t="s">
        <v>72</v>
      </c>
      <c r="G95" s="61">
        <v>61.42</v>
      </c>
      <c r="H95" s="32">
        <v>0.34139999999999993</v>
      </c>
      <c r="I95" s="13">
        <v>74.047038575399995</v>
      </c>
      <c r="J95" s="13">
        <v>4547.9691093010679</v>
      </c>
      <c r="K95" s="13">
        <v>18.765750290744478</v>
      </c>
      <c r="L95" s="13">
        <v>1152.592382857526</v>
      </c>
      <c r="M95" s="13">
        <v>92.812788866144473</v>
      </c>
      <c r="N95" s="13">
        <v>5700.5614921585939</v>
      </c>
    </row>
    <row r="96" spans="1:14" ht="25" outlineLevel="3" x14ac:dyDescent="0.25">
      <c r="A96" s="1" t="s">
        <v>185</v>
      </c>
      <c r="B96" s="3" t="s">
        <v>59</v>
      </c>
      <c r="C96" s="3" t="s">
        <v>60</v>
      </c>
      <c r="D96" s="3" t="s">
        <v>170</v>
      </c>
      <c r="E96" s="8" t="s">
        <v>171</v>
      </c>
      <c r="F96" s="10" t="s">
        <v>72</v>
      </c>
      <c r="G96" s="62">
        <v>85.04</v>
      </c>
      <c r="H96" s="31">
        <v>0.34139999999999993</v>
      </c>
      <c r="I96" s="12">
        <v>74.047038575399995</v>
      </c>
      <c r="J96" s="12">
        <v>6296.9601604520158</v>
      </c>
      <c r="K96" s="12">
        <v>18.765750290744478</v>
      </c>
      <c r="L96" s="12">
        <v>1595.8394047249112</v>
      </c>
      <c r="M96" s="12">
        <v>92.812788866144473</v>
      </c>
      <c r="N96" s="12">
        <v>7892.799565176927</v>
      </c>
    </row>
    <row r="97" spans="1:14" ht="25" outlineLevel="3" x14ac:dyDescent="0.25">
      <c r="A97" s="2" t="s">
        <v>186</v>
      </c>
      <c r="B97" s="4" t="s">
        <v>59</v>
      </c>
      <c r="C97" s="4" t="s">
        <v>60</v>
      </c>
      <c r="D97" s="4" t="s">
        <v>187</v>
      </c>
      <c r="E97" s="9" t="s">
        <v>188</v>
      </c>
      <c r="F97" s="11" t="s">
        <v>72</v>
      </c>
      <c r="G97" s="61">
        <v>53.01</v>
      </c>
      <c r="H97" s="32">
        <v>0.34139999999999993</v>
      </c>
      <c r="I97" s="13">
        <v>239.31039856120003</v>
      </c>
      <c r="J97" s="13">
        <v>12685.844227729212</v>
      </c>
      <c r="K97" s="13">
        <v>53.086718413423966</v>
      </c>
      <c r="L97" s="13">
        <v>2814.1269430956054</v>
      </c>
      <c r="M97" s="13">
        <v>292.397116974624</v>
      </c>
      <c r="N97" s="13">
        <v>15499.971170824818</v>
      </c>
    </row>
    <row r="98" spans="1:14" ht="25" outlineLevel="3" x14ac:dyDescent="0.25">
      <c r="A98" s="1" t="s">
        <v>189</v>
      </c>
      <c r="B98" s="3" t="s">
        <v>59</v>
      </c>
      <c r="C98" s="3" t="s">
        <v>60</v>
      </c>
      <c r="D98" s="3" t="s">
        <v>187</v>
      </c>
      <c r="E98" s="8" t="s">
        <v>188</v>
      </c>
      <c r="F98" s="10" t="s">
        <v>72</v>
      </c>
      <c r="G98" s="62">
        <v>46.76</v>
      </c>
      <c r="H98" s="31">
        <v>0.34140000000000015</v>
      </c>
      <c r="I98" s="12">
        <v>239.31039856120003</v>
      </c>
      <c r="J98" s="12">
        <v>11190.154236721713</v>
      </c>
      <c r="K98" s="12">
        <v>53.086718413423966</v>
      </c>
      <c r="L98" s="12">
        <v>2482.3349530117048</v>
      </c>
      <c r="M98" s="12">
        <v>292.397116974624</v>
      </c>
      <c r="N98" s="12">
        <v>13672.489189733418</v>
      </c>
    </row>
    <row r="99" spans="1:14" outlineLevel="2" x14ac:dyDescent="0.25">
      <c r="A99" s="14" t="s">
        <v>190</v>
      </c>
      <c r="B99" s="50"/>
      <c r="C99" s="51"/>
      <c r="D99" s="51"/>
      <c r="E99" s="51" t="s">
        <v>191</v>
      </c>
      <c r="F99" s="15"/>
      <c r="G99" s="60"/>
      <c r="H99" s="30">
        <v>0.34139999999999993</v>
      </c>
      <c r="I99" s="16"/>
      <c r="J99" s="16">
        <v>152895.96719752275</v>
      </c>
      <c r="K99" s="16"/>
      <c r="L99" s="16">
        <v>5366.2193738859942</v>
      </c>
      <c r="M99" s="16"/>
      <c r="N99" s="16">
        <v>158262.18657140873</v>
      </c>
    </row>
    <row r="100" spans="1:14" ht="37.5" outlineLevel="3" x14ac:dyDescent="0.25">
      <c r="A100" s="2" t="s">
        <v>192</v>
      </c>
      <c r="B100" s="4" t="s">
        <v>59</v>
      </c>
      <c r="C100" s="4" t="s">
        <v>60</v>
      </c>
      <c r="D100" s="4" t="s">
        <v>193</v>
      </c>
      <c r="E100" s="9" t="s">
        <v>194</v>
      </c>
      <c r="F100" s="11" t="s">
        <v>72</v>
      </c>
      <c r="G100" s="61">
        <v>3.98</v>
      </c>
      <c r="H100" s="32">
        <v>0.34139999999999993</v>
      </c>
      <c r="I100" s="13">
        <v>226.04793786059997</v>
      </c>
      <c r="J100" s="13">
        <v>899.67079268518785</v>
      </c>
      <c r="K100" s="13">
        <v>79.882939714357974</v>
      </c>
      <c r="L100" s="13">
        <v>317.93410006314468</v>
      </c>
      <c r="M100" s="13">
        <v>305.93087757495795</v>
      </c>
      <c r="N100" s="13">
        <v>1217.6048927483325</v>
      </c>
    </row>
    <row r="101" spans="1:14" ht="25" outlineLevel="3" x14ac:dyDescent="0.25">
      <c r="A101" s="1" t="s">
        <v>195</v>
      </c>
      <c r="B101" s="3" t="s">
        <v>59</v>
      </c>
      <c r="C101" s="3" t="s">
        <v>60</v>
      </c>
      <c r="D101" s="3" t="s">
        <v>196</v>
      </c>
      <c r="E101" s="8" t="s">
        <v>197</v>
      </c>
      <c r="F101" s="10" t="s">
        <v>72</v>
      </c>
      <c r="G101" s="62">
        <v>4.13</v>
      </c>
      <c r="H101" s="31">
        <v>0.34140000000000015</v>
      </c>
      <c r="I101" s="12">
        <v>993.13962862999995</v>
      </c>
      <c r="J101" s="12">
        <v>4101.6666662418993</v>
      </c>
      <c r="K101" s="12">
        <v>71.652951372294069</v>
      </c>
      <c r="L101" s="12">
        <v>295.9266891675752</v>
      </c>
      <c r="M101" s="12">
        <v>1064.792580002294</v>
      </c>
      <c r="N101" s="12">
        <v>4397.5933554094745</v>
      </c>
    </row>
    <row r="102" spans="1:14" ht="25" outlineLevel="3" x14ac:dyDescent="0.25">
      <c r="A102" s="2" t="s">
        <v>198</v>
      </c>
      <c r="B102" s="4" t="s">
        <v>59</v>
      </c>
      <c r="C102" s="4" t="s">
        <v>60</v>
      </c>
      <c r="D102" s="4" t="s">
        <v>199</v>
      </c>
      <c r="E102" s="9" t="s">
        <v>200</v>
      </c>
      <c r="F102" s="11" t="s">
        <v>72</v>
      </c>
      <c r="G102" s="61">
        <v>72.92</v>
      </c>
      <c r="H102" s="32">
        <v>0.34139999999999993</v>
      </c>
      <c r="I102" s="13">
        <v>2028.1764912039998</v>
      </c>
      <c r="J102" s="13">
        <v>147894.62973859566</v>
      </c>
      <c r="K102" s="13">
        <v>65.172224145025666</v>
      </c>
      <c r="L102" s="13">
        <v>4752.3585846552742</v>
      </c>
      <c r="M102" s="13">
        <v>2093.3487153490255</v>
      </c>
      <c r="N102" s="13">
        <v>152646.98832325093</v>
      </c>
    </row>
    <row r="103" spans="1:14" outlineLevel="2" x14ac:dyDescent="0.25">
      <c r="A103" s="14" t="s">
        <v>201</v>
      </c>
      <c r="B103" s="50"/>
      <c r="C103" s="51"/>
      <c r="D103" s="51"/>
      <c r="E103" s="51" t="s">
        <v>202</v>
      </c>
      <c r="F103" s="15"/>
      <c r="G103" s="60"/>
      <c r="H103" s="30">
        <v>0.3413999999999997</v>
      </c>
      <c r="I103" s="16"/>
      <c r="J103" s="16">
        <v>42831.397081296265</v>
      </c>
      <c r="K103" s="16"/>
      <c r="L103" s="16">
        <v>10405.954766777279</v>
      </c>
      <c r="M103" s="16"/>
      <c r="N103" s="16">
        <v>53237.351848073537</v>
      </c>
    </row>
    <row r="104" spans="1:14" ht="50" outlineLevel="3" x14ac:dyDescent="0.25">
      <c r="A104" s="1" t="s">
        <v>203</v>
      </c>
      <c r="B104" s="3" t="s">
        <v>59</v>
      </c>
      <c r="C104" s="3" t="s">
        <v>60</v>
      </c>
      <c r="D104" s="3" t="s">
        <v>204</v>
      </c>
      <c r="E104" s="8" t="s">
        <v>205</v>
      </c>
      <c r="F104" s="10" t="s">
        <v>206</v>
      </c>
      <c r="G104" s="62">
        <v>2</v>
      </c>
      <c r="H104" s="31">
        <v>0.34139999999999993</v>
      </c>
      <c r="I104" s="12">
        <v>1240.3426818382018</v>
      </c>
      <c r="J104" s="12">
        <v>2480.6853636764035</v>
      </c>
      <c r="K104" s="12">
        <v>300.05665048619039</v>
      </c>
      <c r="L104" s="12">
        <v>600.11330097238078</v>
      </c>
      <c r="M104" s="12">
        <v>1540.3993323243922</v>
      </c>
      <c r="N104" s="12">
        <v>3080.7986646487843</v>
      </c>
    </row>
    <row r="105" spans="1:14" ht="50" outlineLevel="3" x14ac:dyDescent="0.25">
      <c r="A105" s="2" t="s">
        <v>207</v>
      </c>
      <c r="B105" s="4" t="s">
        <v>59</v>
      </c>
      <c r="C105" s="4" t="s">
        <v>60</v>
      </c>
      <c r="D105" s="4" t="s">
        <v>204</v>
      </c>
      <c r="E105" s="9" t="s">
        <v>205</v>
      </c>
      <c r="F105" s="11" t="s">
        <v>206</v>
      </c>
      <c r="G105" s="61">
        <v>1</v>
      </c>
      <c r="H105" s="32">
        <v>0.34139999999999993</v>
      </c>
      <c r="I105" s="13">
        <v>1240.3426818382018</v>
      </c>
      <c r="J105" s="13">
        <v>1240.3426818382018</v>
      </c>
      <c r="K105" s="13">
        <v>300.05665048619039</v>
      </c>
      <c r="L105" s="13">
        <v>300.05665048619039</v>
      </c>
      <c r="M105" s="13">
        <v>1540.3993323243922</v>
      </c>
      <c r="N105" s="13">
        <v>1540.3993323243922</v>
      </c>
    </row>
    <row r="106" spans="1:14" ht="50" outlineLevel="3" x14ac:dyDescent="0.25">
      <c r="A106" s="1" t="s">
        <v>208</v>
      </c>
      <c r="B106" s="3" t="s">
        <v>59</v>
      </c>
      <c r="C106" s="3" t="s">
        <v>60</v>
      </c>
      <c r="D106" s="3" t="s">
        <v>204</v>
      </c>
      <c r="E106" s="8" t="s">
        <v>205</v>
      </c>
      <c r="F106" s="10" t="s">
        <v>206</v>
      </c>
      <c r="G106" s="62">
        <v>1</v>
      </c>
      <c r="H106" s="31">
        <v>0.34139999999999993</v>
      </c>
      <c r="I106" s="12">
        <v>1240.3426818382018</v>
      </c>
      <c r="J106" s="12">
        <v>1240.3426818382018</v>
      </c>
      <c r="K106" s="12">
        <v>300.05665048619039</v>
      </c>
      <c r="L106" s="12">
        <v>300.05665048619039</v>
      </c>
      <c r="M106" s="12">
        <v>1540.3993323243922</v>
      </c>
      <c r="N106" s="12">
        <v>1540.3993323243922</v>
      </c>
    </row>
    <row r="107" spans="1:14" ht="50" outlineLevel="3" x14ac:dyDescent="0.25">
      <c r="A107" s="2" t="s">
        <v>209</v>
      </c>
      <c r="B107" s="4" t="s">
        <v>59</v>
      </c>
      <c r="C107" s="4" t="s">
        <v>60</v>
      </c>
      <c r="D107" s="4" t="s">
        <v>204</v>
      </c>
      <c r="E107" s="9" t="s">
        <v>205</v>
      </c>
      <c r="F107" s="11" t="s">
        <v>206</v>
      </c>
      <c r="G107" s="61">
        <v>1</v>
      </c>
      <c r="H107" s="32">
        <v>0.34139999999999993</v>
      </c>
      <c r="I107" s="13">
        <v>1240.3426818382018</v>
      </c>
      <c r="J107" s="13">
        <v>1240.3426818382018</v>
      </c>
      <c r="K107" s="13">
        <v>300.05665048619039</v>
      </c>
      <c r="L107" s="13">
        <v>300.05665048619039</v>
      </c>
      <c r="M107" s="13">
        <v>1540.3993323243922</v>
      </c>
      <c r="N107" s="13">
        <v>1540.3993323243922</v>
      </c>
    </row>
    <row r="108" spans="1:14" ht="50" outlineLevel="3" x14ac:dyDescent="0.25">
      <c r="A108" s="1" t="s">
        <v>210</v>
      </c>
      <c r="B108" s="3" t="s">
        <v>59</v>
      </c>
      <c r="C108" s="3" t="s">
        <v>60</v>
      </c>
      <c r="D108" s="3" t="s">
        <v>204</v>
      </c>
      <c r="E108" s="8" t="s">
        <v>205</v>
      </c>
      <c r="F108" s="10" t="s">
        <v>206</v>
      </c>
      <c r="G108" s="62">
        <v>7</v>
      </c>
      <c r="H108" s="31">
        <v>0.34139999999999993</v>
      </c>
      <c r="I108" s="12">
        <v>1240.3426818382018</v>
      </c>
      <c r="J108" s="12">
        <v>8682.3987728674128</v>
      </c>
      <c r="K108" s="12">
        <v>300.05665048619039</v>
      </c>
      <c r="L108" s="12">
        <v>2100.3965534033323</v>
      </c>
      <c r="M108" s="12">
        <v>1540.3993323243922</v>
      </c>
      <c r="N108" s="12">
        <v>10782.795326270745</v>
      </c>
    </row>
    <row r="109" spans="1:14" ht="50" outlineLevel="3" x14ac:dyDescent="0.25">
      <c r="A109" s="2" t="s">
        <v>211</v>
      </c>
      <c r="B109" s="4" t="s">
        <v>59</v>
      </c>
      <c r="C109" s="4" t="s">
        <v>60</v>
      </c>
      <c r="D109" s="4" t="s">
        <v>204</v>
      </c>
      <c r="E109" s="9" t="s">
        <v>205</v>
      </c>
      <c r="F109" s="11" t="s">
        <v>206</v>
      </c>
      <c r="G109" s="61">
        <v>1</v>
      </c>
      <c r="H109" s="32">
        <v>0.34139999999999993</v>
      </c>
      <c r="I109" s="13">
        <v>1240.3426818382018</v>
      </c>
      <c r="J109" s="13">
        <v>1240.3426818382018</v>
      </c>
      <c r="K109" s="13">
        <v>300.05665048619039</v>
      </c>
      <c r="L109" s="13">
        <v>300.05665048619039</v>
      </c>
      <c r="M109" s="13">
        <v>1540.3993323243922</v>
      </c>
      <c r="N109" s="13">
        <v>1540.3993323243922</v>
      </c>
    </row>
    <row r="110" spans="1:14" ht="50" outlineLevel="3" x14ac:dyDescent="0.25">
      <c r="A110" s="1" t="s">
        <v>212</v>
      </c>
      <c r="B110" s="3" t="s">
        <v>59</v>
      </c>
      <c r="C110" s="3" t="s">
        <v>60</v>
      </c>
      <c r="D110" s="3" t="s">
        <v>204</v>
      </c>
      <c r="E110" s="8" t="s">
        <v>205</v>
      </c>
      <c r="F110" s="10" t="s">
        <v>206</v>
      </c>
      <c r="G110" s="62">
        <v>1</v>
      </c>
      <c r="H110" s="31">
        <v>0.34139999999999993</v>
      </c>
      <c r="I110" s="12">
        <v>1240.3426818382018</v>
      </c>
      <c r="J110" s="12">
        <v>1240.3426818382018</v>
      </c>
      <c r="K110" s="12">
        <v>300.05665048619039</v>
      </c>
      <c r="L110" s="12">
        <v>300.05665048619039</v>
      </c>
      <c r="M110" s="12">
        <v>1540.3993323243922</v>
      </c>
      <c r="N110" s="12">
        <v>1540.3993323243922</v>
      </c>
    </row>
    <row r="111" spans="1:14" ht="50" outlineLevel="3" x14ac:dyDescent="0.25">
      <c r="A111" s="2" t="s">
        <v>213</v>
      </c>
      <c r="B111" s="4" t="s">
        <v>59</v>
      </c>
      <c r="C111" s="4" t="s">
        <v>60</v>
      </c>
      <c r="D111" s="4" t="s">
        <v>204</v>
      </c>
      <c r="E111" s="9" t="s">
        <v>205</v>
      </c>
      <c r="F111" s="11" t="s">
        <v>206</v>
      </c>
      <c r="G111" s="61">
        <v>1</v>
      </c>
      <c r="H111" s="32">
        <v>0.34139999999999993</v>
      </c>
      <c r="I111" s="13">
        <v>1240.3426818382018</v>
      </c>
      <c r="J111" s="13">
        <v>1240.3426818382018</v>
      </c>
      <c r="K111" s="13">
        <v>300.05665048619039</v>
      </c>
      <c r="L111" s="13">
        <v>300.05665048619039</v>
      </c>
      <c r="M111" s="13">
        <v>1540.3993323243922</v>
      </c>
      <c r="N111" s="13">
        <v>1540.3993323243922</v>
      </c>
    </row>
    <row r="112" spans="1:14" ht="50" outlineLevel="3" x14ac:dyDescent="0.25">
      <c r="A112" s="1" t="s">
        <v>214</v>
      </c>
      <c r="B112" s="3" t="s">
        <v>59</v>
      </c>
      <c r="C112" s="3" t="s">
        <v>60</v>
      </c>
      <c r="D112" s="3" t="s">
        <v>215</v>
      </c>
      <c r="E112" s="8" t="s">
        <v>216</v>
      </c>
      <c r="F112" s="10" t="s">
        <v>206</v>
      </c>
      <c r="G112" s="62">
        <v>18</v>
      </c>
      <c r="H112" s="31">
        <v>0.3413999999999997</v>
      </c>
      <c r="I112" s="12">
        <v>1208.0873050026016</v>
      </c>
      <c r="J112" s="12">
        <v>21745.57149004683</v>
      </c>
      <c r="K112" s="12">
        <v>294.72176158400248</v>
      </c>
      <c r="L112" s="12">
        <v>5304.9917085120433</v>
      </c>
      <c r="M112" s="12">
        <v>1502.8090665866041</v>
      </c>
      <c r="N112" s="12">
        <v>27050.563198558873</v>
      </c>
    </row>
    <row r="113" spans="1:14" ht="50" outlineLevel="3" x14ac:dyDescent="0.25">
      <c r="A113" s="2" t="s">
        <v>217</v>
      </c>
      <c r="B113" s="4" t="s">
        <v>59</v>
      </c>
      <c r="C113" s="4" t="s">
        <v>60</v>
      </c>
      <c r="D113" s="4" t="s">
        <v>204</v>
      </c>
      <c r="E113" s="9" t="s">
        <v>205</v>
      </c>
      <c r="F113" s="11" t="s">
        <v>206</v>
      </c>
      <c r="G113" s="61">
        <v>2</v>
      </c>
      <c r="H113" s="32">
        <v>0.34139999999999993</v>
      </c>
      <c r="I113" s="13">
        <v>1240.3426818382018</v>
      </c>
      <c r="J113" s="13">
        <v>2480.6853636764035</v>
      </c>
      <c r="K113" s="13">
        <v>300.05665048619039</v>
      </c>
      <c r="L113" s="13">
        <v>600.11330097238078</v>
      </c>
      <c r="M113" s="13">
        <v>1540.3993323243922</v>
      </c>
      <c r="N113" s="13">
        <v>3080.7986646487843</v>
      </c>
    </row>
    <row r="114" spans="1:14" outlineLevel="2" x14ac:dyDescent="0.25">
      <c r="A114" s="14" t="s">
        <v>218</v>
      </c>
      <c r="B114" s="50"/>
      <c r="C114" s="51"/>
      <c r="D114" s="51"/>
      <c r="E114" s="51" t="s">
        <v>219</v>
      </c>
      <c r="F114" s="15"/>
      <c r="G114" s="60"/>
      <c r="H114" s="30">
        <v>0.34140000000000015</v>
      </c>
      <c r="I114" s="16"/>
      <c r="J114" s="16">
        <v>21287.412399429748</v>
      </c>
      <c r="K114" s="16"/>
      <c r="L114" s="16">
        <v>825.00301569164799</v>
      </c>
      <c r="M114" s="16"/>
      <c r="N114" s="16">
        <v>22112.415415121395</v>
      </c>
    </row>
    <row r="115" spans="1:14" ht="37.5" outlineLevel="3" x14ac:dyDescent="0.25">
      <c r="A115" s="1" t="s">
        <v>220</v>
      </c>
      <c r="B115" s="3" t="s">
        <v>221</v>
      </c>
      <c r="C115" s="3" t="s">
        <v>60</v>
      </c>
      <c r="D115" s="3" t="s">
        <v>222</v>
      </c>
      <c r="E115" s="8" t="s">
        <v>223</v>
      </c>
      <c r="F115" s="10" t="s">
        <v>72</v>
      </c>
      <c r="G115" s="62">
        <v>1.07</v>
      </c>
      <c r="H115" s="31">
        <v>0.34140000000000015</v>
      </c>
      <c r="I115" s="12">
        <v>3393.5493320352007</v>
      </c>
      <c r="J115" s="12">
        <v>3631.097785277665</v>
      </c>
      <c r="K115" s="12">
        <v>99.944526455861705</v>
      </c>
      <c r="L115" s="12">
        <v>106.94064330777201</v>
      </c>
      <c r="M115" s="12">
        <v>3493.4938584910624</v>
      </c>
      <c r="N115" s="12">
        <v>3738.038428585437</v>
      </c>
    </row>
    <row r="116" spans="1:14" ht="37.5" outlineLevel="3" x14ac:dyDescent="0.25">
      <c r="A116" s="2" t="s">
        <v>224</v>
      </c>
      <c r="B116" s="4" t="s">
        <v>59</v>
      </c>
      <c r="C116" s="4" t="s">
        <v>60</v>
      </c>
      <c r="D116" s="4" t="s">
        <v>225</v>
      </c>
      <c r="E116" s="9" t="s">
        <v>226</v>
      </c>
      <c r="F116" s="11" t="s">
        <v>72</v>
      </c>
      <c r="G116" s="61">
        <v>1.9</v>
      </c>
      <c r="H116" s="32">
        <v>0.34140000000000015</v>
      </c>
      <c r="I116" s="13">
        <v>942.65259223200007</v>
      </c>
      <c r="J116" s="13">
        <v>1791.0399252408001</v>
      </c>
      <c r="K116" s="13">
        <v>27.762368459961635</v>
      </c>
      <c r="L116" s="13">
        <v>52.748500073927062</v>
      </c>
      <c r="M116" s="13">
        <v>970.41496069196171</v>
      </c>
      <c r="N116" s="13">
        <v>1843.7884253147272</v>
      </c>
    </row>
    <row r="117" spans="1:14" ht="37.5" outlineLevel="3" x14ac:dyDescent="0.25">
      <c r="A117" s="1" t="s">
        <v>227</v>
      </c>
      <c r="B117" s="3" t="s">
        <v>59</v>
      </c>
      <c r="C117" s="3" t="s">
        <v>60</v>
      </c>
      <c r="D117" s="3" t="s">
        <v>225</v>
      </c>
      <c r="E117" s="8" t="s">
        <v>226</v>
      </c>
      <c r="F117" s="10" t="s">
        <v>72</v>
      </c>
      <c r="G117" s="62">
        <v>3.36</v>
      </c>
      <c r="H117" s="31">
        <v>0.34139999999999993</v>
      </c>
      <c r="I117" s="12">
        <v>942.65259223200007</v>
      </c>
      <c r="J117" s="12">
        <v>3167.3127098995201</v>
      </c>
      <c r="K117" s="12">
        <v>27.762368459961635</v>
      </c>
      <c r="L117" s="12">
        <v>93.281558025470986</v>
      </c>
      <c r="M117" s="12">
        <v>970.41496069196171</v>
      </c>
      <c r="N117" s="12">
        <v>3260.5942679249911</v>
      </c>
    </row>
    <row r="118" spans="1:14" ht="37.5" outlineLevel="3" x14ac:dyDescent="0.25">
      <c r="A118" s="2" t="s">
        <v>228</v>
      </c>
      <c r="B118" s="4" t="s">
        <v>59</v>
      </c>
      <c r="C118" s="4" t="s">
        <v>60</v>
      </c>
      <c r="D118" s="4" t="s">
        <v>225</v>
      </c>
      <c r="E118" s="9" t="s">
        <v>226</v>
      </c>
      <c r="F118" s="11" t="s">
        <v>72</v>
      </c>
      <c r="G118" s="61">
        <v>11.58</v>
      </c>
      <c r="H118" s="32">
        <v>0.34140000000000015</v>
      </c>
      <c r="I118" s="13">
        <v>942.65259223200007</v>
      </c>
      <c r="J118" s="13">
        <v>10915.917018046561</v>
      </c>
      <c r="K118" s="13">
        <v>27.762368459961635</v>
      </c>
      <c r="L118" s="13">
        <v>321.48822676635609</v>
      </c>
      <c r="M118" s="13">
        <v>970.41496069196171</v>
      </c>
      <c r="N118" s="13">
        <v>11237.405244812917</v>
      </c>
    </row>
    <row r="119" spans="1:14" ht="25" outlineLevel="3" x14ac:dyDescent="0.25">
      <c r="A119" s="1" t="s">
        <v>229</v>
      </c>
      <c r="B119" s="3" t="s">
        <v>59</v>
      </c>
      <c r="C119" s="3" t="s">
        <v>60</v>
      </c>
      <c r="D119" s="3" t="s">
        <v>230</v>
      </c>
      <c r="E119" s="8" t="s">
        <v>231</v>
      </c>
      <c r="F119" s="10" t="s">
        <v>153</v>
      </c>
      <c r="G119" s="62">
        <v>11.95</v>
      </c>
      <c r="H119" s="31">
        <v>0.34139999999999993</v>
      </c>
      <c r="I119" s="12">
        <v>149.125101336</v>
      </c>
      <c r="J119" s="12">
        <v>1782.0449609651998</v>
      </c>
      <c r="K119" s="12">
        <v>20.96603242829471</v>
      </c>
      <c r="L119" s="12">
        <v>250.54408751812184</v>
      </c>
      <c r="M119" s="12">
        <v>170.09113376429471</v>
      </c>
      <c r="N119" s="12">
        <v>2032.5890484833217</v>
      </c>
    </row>
    <row r="120" spans="1:14" outlineLevel="2" x14ac:dyDescent="0.25">
      <c r="A120" s="14" t="s">
        <v>232</v>
      </c>
      <c r="B120" s="50"/>
      <c r="C120" s="51"/>
      <c r="D120" s="51"/>
      <c r="E120" s="51" t="s">
        <v>233</v>
      </c>
      <c r="F120" s="15"/>
      <c r="G120" s="60"/>
      <c r="H120" s="30">
        <v>0.34140000000000037</v>
      </c>
      <c r="I120" s="16"/>
      <c r="J120" s="16">
        <v>118448.37805463259</v>
      </c>
      <c r="K120" s="16"/>
      <c r="L120" s="16">
        <v>6572.1906332948965</v>
      </c>
      <c r="M120" s="16"/>
      <c r="N120" s="16">
        <v>125020.56868792749</v>
      </c>
    </row>
    <row r="121" spans="1:14" ht="25" outlineLevel="3" x14ac:dyDescent="0.25">
      <c r="A121" s="2" t="s">
        <v>234</v>
      </c>
      <c r="B121" s="4" t="s">
        <v>59</v>
      </c>
      <c r="C121" s="4" t="s">
        <v>60</v>
      </c>
      <c r="D121" s="4" t="s">
        <v>235</v>
      </c>
      <c r="E121" s="9" t="s">
        <v>236</v>
      </c>
      <c r="F121" s="11" t="s">
        <v>206</v>
      </c>
      <c r="G121" s="61">
        <v>2</v>
      </c>
      <c r="H121" s="32">
        <v>0.3413999999999997</v>
      </c>
      <c r="I121" s="13">
        <v>126.54531513599999</v>
      </c>
      <c r="J121" s="13">
        <v>253.09063027199997</v>
      </c>
      <c r="K121" s="13">
        <v>20.892953544941278</v>
      </c>
      <c r="L121" s="13">
        <v>41.785907089882556</v>
      </c>
      <c r="M121" s="13">
        <v>147.43826868094126</v>
      </c>
      <c r="N121" s="13">
        <v>294.87653736188253</v>
      </c>
    </row>
    <row r="122" spans="1:14" ht="37.5" outlineLevel="3" x14ac:dyDescent="0.25">
      <c r="A122" s="1" t="s">
        <v>237</v>
      </c>
      <c r="B122" s="3" t="s">
        <v>59</v>
      </c>
      <c r="C122" s="3" t="s">
        <v>60</v>
      </c>
      <c r="D122" s="3" t="s">
        <v>238</v>
      </c>
      <c r="E122" s="8" t="s">
        <v>239</v>
      </c>
      <c r="F122" s="10" t="s">
        <v>206</v>
      </c>
      <c r="G122" s="62">
        <v>30</v>
      </c>
      <c r="H122" s="31">
        <v>0.34140000000000015</v>
      </c>
      <c r="I122" s="12">
        <v>149.147690512</v>
      </c>
      <c r="J122" s="12">
        <v>4474.4307153600002</v>
      </c>
      <c r="K122" s="12">
        <v>13.801852363900309</v>
      </c>
      <c r="L122" s="12">
        <v>414.05557091700939</v>
      </c>
      <c r="M122" s="12">
        <v>162.94954287590031</v>
      </c>
      <c r="N122" s="12">
        <v>4888.4862862770096</v>
      </c>
    </row>
    <row r="123" spans="1:14" ht="25" outlineLevel="3" x14ac:dyDescent="0.25">
      <c r="A123" s="2" t="s">
        <v>240</v>
      </c>
      <c r="B123" s="4" t="s">
        <v>59</v>
      </c>
      <c r="C123" s="4" t="s">
        <v>60</v>
      </c>
      <c r="D123" s="4" t="s">
        <v>241</v>
      </c>
      <c r="E123" s="9" t="s">
        <v>242</v>
      </c>
      <c r="F123" s="11" t="s">
        <v>206</v>
      </c>
      <c r="G123" s="61">
        <v>21</v>
      </c>
      <c r="H123" s="32">
        <v>0.34139999999999993</v>
      </c>
      <c r="I123" s="13">
        <v>630.63481465572806</v>
      </c>
      <c r="J123" s="13">
        <v>13243.331107770289</v>
      </c>
      <c r="K123" s="13">
        <v>48.265062681745235</v>
      </c>
      <c r="L123" s="13">
        <v>1013.56631631665</v>
      </c>
      <c r="M123" s="13">
        <v>678.8998773374733</v>
      </c>
      <c r="N123" s="13">
        <v>14256.897424086939</v>
      </c>
    </row>
    <row r="124" spans="1:14" ht="25" outlineLevel="3" x14ac:dyDescent="0.25">
      <c r="A124" s="1" t="s">
        <v>243</v>
      </c>
      <c r="B124" s="3" t="s">
        <v>59</v>
      </c>
      <c r="C124" s="3" t="s">
        <v>60</v>
      </c>
      <c r="D124" s="3" t="s">
        <v>241</v>
      </c>
      <c r="E124" s="8" t="s">
        <v>242</v>
      </c>
      <c r="F124" s="10" t="s">
        <v>206</v>
      </c>
      <c r="G124" s="62">
        <v>15</v>
      </c>
      <c r="H124" s="31">
        <v>0.34140000000000015</v>
      </c>
      <c r="I124" s="12">
        <v>630.63481465572806</v>
      </c>
      <c r="J124" s="12">
        <v>9459.5222198359206</v>
      </c>
      <c r="K124" s="12">
        <v>48.265062681745235</v>
      </c>
      <c r="L124" s="12">
        <v>723.97594022617886</v>
      </c>
      <c r="M124" s="12">
        <v>678.8998773374733</v>
      </c>
      <c r="N124" s="12">
        <v>10183.498160062099</v>
      </c>
    </row>
    <row r="125" spans="1:14" ht="25" outlineLevel="3" x14ac:dyDescent="0.25">
      <c r="A125" s="2" t="s">
        <v>244</v>
      </c>
      <c r="B125" s="4" t="s">
        <v>59</v>
      </c>
      <c r="C125" s="4" t="s">
        <v>60</v>
      </c>
      <c r="D125" s="4" t="s">
        <v>235</v>
      </c>
      <c r="E125" s="9" t="s">
        <v>236</v>
      </c>
      <c r="F125" s="11" t="s">
        <v>206</v>
      </c>
      <c r="G125" s="61">
        <v>6</v>
      </c>
      <c r="H125" s="32">
        <v>0.3413999999999997</v>
      </c>
      <c r="I125" s="13">
        <v>126.54531513599999</v>
      </c>
      <c r="J125" s="13">
        <v>759.27189081599988</v>
      </c>
      <c r="K125" s="13">
        <v>20.892953544941278</v>
      </c>
      <c r="L125" s="13">
        <v>125.35772126964764</v>
      </c>
      <c r="M125" s="13">
        <v>147.43826868094126</v>
      </c>
      <c r="N125" s="13">
        <v>884.62961208564752</v>
      </c>
    </row>
    <row r="126" spans="1:14" ht="25" outlineLevel="3" x14ac:dyDescent="0.25">
      <c r="A126" s="1" t="s">
        <v>245</v>
      </c>
      <c r="B126" s="3" t="s">
        <v>59</v>
      </c>
      <c r="C126" s="3" t="s">
        <v>60</v>
      </c>
      <c r="D126" s="3" t="s">
        <v>246</v>
      </c>
      <c r="E126" s="8" t="s">
        <v>247</v>
      </c>
      <c r="F126" s="10" t="s">
        <v>206</v>
      </c>
      <c r="G126" s="62">
        <v>8</v>
      </c>
      <c r="H126" s="31">
        <v>0.34139999999999993</v>
      </c>
      <c r="I126" s="12">
        <v>430.39182787679999</v>
      </c>
      <c r="J126" s="12">
        <v>3443.1346230143999</v>
      </c>
      <c r="K126" s="12">
        <v>33.241282895513734</v>
      </c>
      <c r="L126" s="12">
        <v>265.93026316410987</v>
      </c>
      <c r="M126" s="12">
        <v>463.63311077231373</v>
      </c>
      <c r="N126" s="12">
        <v>3709.0648861785098</v>
      </c>
    </row>
    <row r="127" spans="1:14" ht="25" outlineLevel="3" x14ac:dyDescent="0.25">
      <c r="A127" s="2" t="s">
        <v>248</v>
      </c>
      <c r="B127" s="4" t="s">
        <v>59</v>
      </c>
      <c r="C127" s="4" t="s">
        <v>60</v>
      </c>
      <c r="D127" s="4" t="s">
        <v>246</v>
      </c>
      <c r="E127" s="9" t="s">
        <v>247</v>
      </c>
      <c r="F127" s="11" t="s">
        <v>206</v>
      </c>
      <c r="G127" s="61">
        <v>1</v>
      </c>
      <c r="H127" s="32">
        <v>0.34139999999999993</v>
      </c>
      <c r="I127" s="13">
        <v>430.39182787679999</v>
      </c>
      <c r="J127" s="13">
        <v>430.39182787679999</v>
      </c>
      <c r="K127" s="13">
        <v>33.241282895513734</v>
      </c>
      <c r="L127" s="13">
        <v>33.241282895513734</v>
      </c>
      <c r="M127" s="13">
        <v>463.63311077231373</v>
      </c>
      <c r="N127" s="13">
        <v>463.63311077231373</v>
      </c>
    </row>
    <row r="128" spans="1:14" ht="25" outlineLevel="3" x14ac:dyDescent="0.25">
      <c r="A128" s="1" t="s">
        <v>249</v>
      </c>
      <c r="B128" s="3" t="s">
        <v>59</v>
      </c>
      <c r="C128" s="3" t="s">
        <v>60</v>
      </c>
      <c r="D128" s="3" t="s">
        <v>250</v>
      </c>
      <c r="E128" s="8" t="s">
        <v>251</v>
      </c>
      <c r="F128" s="10" t="s">
        <v>206</v>
      </c>
      <c r="G128" s="62">
        <v>1</v>
      </c>
      <c r="H128" s="31">
        <v>0.34139999999999993</v>
      </c>
      <c r="I128" s="12">
        <v>1162.2316346557279</v>
      </c>
      <c r="J128" s="12">
        <v>1162.2316346557279</v>
      </c>
      <c r="K128" s="12">
        <v>48.265062681745121</v>
      </c>
      <c r="L128" s="12">
        <v>48.265062681745121</v>
      </c>
      <c r="M128" s="12">
        <v>1210.4966973374731</v>
      </c>
      <c r="N128" s="12">
        <v>1210.4966973374731</v>
      </c>
    </row>
    <row r="129" spans="1:14" ht="25" outlineLevel="3" x14ac:dyDescent="0.25">
      <c r="A129" s="2" t="s">
        <v>252</v>
      </c>
      <c r="B129" s="4" t="s">
        <v>59</v>
      </c>
      <c r="C129" s="4" t="s">
        <v>60</v>
      </c>
      <c r="D129" s="4" t="s">
        <v>250</v>
      </c>
      <c r="E129" s="9" t="s">
        <v>251</v>
      </c>
      <c r="F129" s="11" t="s">
        <v>206</v>
      </c>
      <c r="G129" s="61">
        <v>1</v>
      </c>
      <c r="H129" s="32">
        <v>0.34139999999999993</v>
      </c>
      <c r="I129" s="13">
        <v>1162.2316346557279</v>
      </c>
      <c r="J129" s="13">
        <v>1162.2316346557279</v>
      </c>
      <c r="K129" s="13">
        <v>48.265062681745121</v>
      </c>
      <c r="L129" s="13">
        <v>48.265062681745121</v>
      </c>
      <c r="M129" s="13">
        <v>1210.4966973374731</v>
      </c>
      <c r="N129" s="13">
        <v>1210.4966973374731</v>
      </c>
    </row>
    <row r="130" spans="1:14" ht="25" outlineLevel="3" x14ac:dyDescent="0.25">
      <c r="A130" s="1" t="s">
        <v>253</v>
      </c>
      <c r="B130" s="3" t="s">
        <v>59</v>
      </c>
      <c r="C130" s="3" t="s">
        <v>60</v>
      </c>
      <c r="D130" s="3" t="s">
        <v>250</v>
      </c>
      <c r="E130" s="8" t="s">
        <v>251</v>
      </c>
      <c r="F130" s="10" t="s">
        <v>206</v>
      </c>
      <c r="G130" s="62">
        <v>1</v>
      </c>
      <c r="H130" s="31">
        <v>0.34139999999999993</v>
      </c>
      <c r="I130" s="12">
        <v>1162.2316346557279</v>
      </c>
      <c r="J130" s="12">
        <v>1162.2316346557279</v>
      </c>
      <c r="K130" s="12">
        <v>48.265062681745121</v>
      </c>
      <c r="L130" s="12">
        <v>48.265062681745121</v>
      </c>
      <c r="M130" s="12">
        <v>1210.4966973374731</v>
      </c>
      <c r="N130" s="12">
        <v>1210.4966973374731</v>
      </c>
    </row>
    <row r="131" spans="1:14" ht="25" outlineLevel="3" x14ac:dyDescent="0.25">
      <c r="A131" s="2" t="s">
        <v>254</v>
      </c>
      <c r="B131" s="4" t="s">
        <v>59</v>
      </c>
      <c r="C131" s="4" t="s">
        <v>60</v>
      </c>
      <c r="D131" s="4" t="s">
        <v>250</v>
      </c>
      <c r="E131" s="9" t="s">
        <v>251</v>
      </c>
      <c r="F131" s="11" t="s">
        <v>206</v>
      </c>
      <c r="G131" s="61">
        <v>1</v>
      </c>
      <c r="H131" s="32">
        <v>0.34139999999999993</v>
      </c>
      <c r="I131" s="13">
        <v>1162.2316346557279</v>
      </c>
      <c r="J131" s="13">
        <v>1162.2316346557279</v>
      </c>
      <c r="K131" s="13">
        <v>48.265062681745121</v>
      </c>
      <c r="L131" s="13">
        <v>48.265062681745121</v>
      </c>
      <c r="M131" s="13">
        <v>1210.4966973374731</v>
      </c>
      <c r="N131" s="13">
        <v>1210.4966973374731</v>
      </c>
    </row>
    <row r="132" spans="1:14" ht="25" outlineLevel="3" x14ac:dyDescent="0.25">
      <c r="A132" s="1" t="s">
        <v>255</v>
      </c>
      <c r="B132" s="3" t="s">
        <v>59</v>
      </c>
      <c r="C132" s="3" t="s">
        <v>60</v>
      </c>
      <c r="D132" s="3" t="s">
        <v>250</v>
      </c>
      <c r="E132" s="8" t="s">
        <v>251</v>
      </c>
      <c r="F132" s="10" t="s">
        <v>206</v>
      </c>
      <c r="G132" s="62">
        <v>1</v>
      </c>
      <c r="H132" s="31">
        <v>0.34139999999999993</v>
      </c>
      <c r="I132" s="12">
        <v>1162.2316346557279</v>
      </c>
      <c r="J132" s="12">
        <v>1162.2316346557279</v>
      </c>
      <c r="K132" s="12">
        <v>48.265062681745121</v>
      </c>
      <c r="L132" s="12">
        <v>48.265062681745121</v>
      </c>
      <c r="M132" s="12">
        <v>1210.4966973374731</v>
      </c>
      <c r="N132" s="12">
        <v>1210.4966973374731</v>
      </c>
    </row>
    <row r="133" spans="1:14" ht="25" outlineLevel="3" x14ac:dyDescent="0.25">
      <c r="A133" s="2" t="s">
        <v>256</v>
      </c>
      <c r="B133" s="4" t="s">
        <v>59</v>
      </c>
      <c r="C133" s="4" t="s">
        <v>60</v>
      </c>
      <c r="D133" s="4" t="s">
        <v>257</v>
      </c>
      <c r="E133" s="9" t="s">
        <v>258</v>
      </c>
      <c r="F133" s="11" t="s">
        <v>206</v>
      </c>
      <c r="G133" s="61">
        <v>1</v>
      </c>
      <c r="H133" s="32">
        <v>0.34139999999999993</v>
      </c>
      <c r="I133" s="13">
        <v>122.6974783838</v>
      </c>
      <c r="J133" s="13">
        <v>122.6974783838</v>
      </c>
      <c r="K133" s="13">
        <v>15.654731271709196</v>
      </c>
      <c r="L133" s="13">
        <v>15.654731271709196</v>
      </c>
      <c r="M133" s="13">
        <v>138.3522096555092</v>
      </c>
      <c r="N133" s="13">
        <v>138.3522096555092</v>
      </c>
    </row>
    <row r="134" spans="1:14" ht="50" outlineLevel="3" x14ac:dyDescent="0.25">
      <c r="A134" s="1" t="s">
        <v>259</v>
      </c>
      <c r="B134" s="3" t="s">
        <v>59</v>
      </c>
      <c r="C134" s="3" t="s">
        <v>60</v>
      </c>
      <c r="D134" s="3" t="s">
        <v>260</v>
      </c>
      <c r="E134" s="8" t="s">
        <v>261</v>
      </c>
      <c r="F134" s="10" t="s">
        <v>206</v>
      </c>
      <c r="G134" s="62">
        <v>1</v>
      </c>
      <c r="H134" s="31">
        <v>0.3413999999999997</v>
      </c>
      <c r="I134" s="12">
        <v>1869.2874868219997</v>
      </c>
      <c r="J134" s="12">
        <v>1869.2874868219997</v>
      </c>
      <c r="K134" s="12">
        <v>105.20222723858819</v>
      </c>
      <c r="L134" s="12">
        <v>105.20222723858819</v>
      </c>
      <c r="M134" s="12">
        <v>1974.4897140605879</v>
      </c>
      <c r="N134" s="12">
        <v>1974.4897140605879</v>
      </c>
    </row>
    <row r="135" spans="1:14" ht="37.5" outlineLevel="3" x14ac:dyDescent="0.25">
      <c r="A135" s="2" t="s">
        <v>262</v>
      </c>
      <c r="B135" s="4" t="s">
        <v>59</v>
      </c>
      <c r="C135" s="4" t="s">
        <v>60</v>
      </c>
      <c r="D135" s="4" t="s">
        <v>263</v>
      </c>
      <c r="E135" s="9" t="s">
        <v>264</v>
      </c>
      <c r="F135" s="11" t="s">
        <v>206</v>
      </c>
      <c r="G135" s="61">
        <v>3</v>
      </c>
      <c r="H135" s="32">
        <v>0.34140000000000015</v>
      </c>
      <c r="I135" s="13">
        <v>526.48976143599998</v>
      </c>
      <c r="J135" s="13">
        <v>1579.4692843079999</v>
      </c>
      <c r="K135" s="13">
        <v>45.233835587639874</v>
      </c>
      <c r="L135" s="13">
        <v>135.70150676291973</v>
      </c>
      <c r="M135" s="13">
        <v>571.72359702363985</v>
      </c>
      <c r="N135" s="13">
        <v>1715.1707910709197</v>
      </c>
    </row>
    <row r="136" spans="1:14" ht="37.5" outlineLevel="3" x14ac:dyDescent="0.25">
      <c r="A136" s="1" t="s">
        <v>265</v>
      </c>
      <c r="B136" s="3" t="s">
        <v>59</v>
      </c>
      <c r="C136" s="3" t="s">
        <v>60</v>
      </c>
      <c r="D136" s="3" t="s">
        <v>266</v>
      </c>
      <c r="E136" s="8" t="s">
        <v>267</v>
      </c>
      <c r="F136" s="10" t="s">
        <v>206</v>
      </c>
      <c r="G136" s="62">
        <v>7</v>
      </c>
      <c r="H136" s="31">
        <v>0.34140000000000015</v>
      </c>
      <c r="I136" s="12">
        <v>888.27110274899985</v>
      </c>
      <c r="J136" s="12">
        <v>6217.8977192429993</v>
      </c>
      <c r="K136" s="12">
        <v>43.996425398706037</v>
      </c>
      <c r="L136" s="12">
        <v>307.97497779094192</v>
      </c>
      <c r="M136" s="12">
        <v>932.26752814770589</v>
      </c>
      <c r="N136" s="12">
        <v>6525.8726970339412</v>
      </c>
    </row>
    <row r="137" spans="1:14" ht="37.5" outlineLevel="3" x14ac:dyDescent="0.25">
      <c r="A137" s="2" t="s">
        <v>268</v>
      </c>
      <c r="B137" s="4" t="s">
        <v>59</v>
      </c>
      <c r="C137" s="4" t="s">
        <v>60</v>
      </c>
      <c r="D137" s="4" t="s">
        <v>263</v>
      </c>
      <c r="E137" s="9" t="s">
        <v>264</v>
      </c>
      <c r="F137" s="11" t="s">
        <v>206</v>
      </c>
      <c r="G137" s="61">
        <v>3</v>
      </c>
      <c r="H137" s="32">
        <v>0.34140000000000015</v>
      </c>
      <c r="I137" s="13">
        <v>526.48976143599998</v>
      </c>
      <c r="J137" s="13">
        <v>1579.4692843079999</v>
      </c>
      <c r="K137" s="13">
        <v>45.233835587639874</v>
      </c>
      <c r="L137" s="13">
        <v>135.70150676291973</v>
      </c>
      <c r="M137" s="13">
        <v>571.72359702363985</v>
      </c>
      <c r="N137" s="13">
        <v>1715.1707910709197</v>
      </c>
    </row>
    <row r="138" spans="1:14" ht="37.5" outlineLevel="3" x14ac:dyDescent="0.25">
      <c r="A138" s="1" t="s">
        <v>269</v>
      </c>
      <c r="B138" s="3" t="s">
        <v>59</v>
      </c>
      <c r="C138" s="3" t="s">
        <v>60</v>
      </c>
      <c r="D138" s="3" t="s">
        <v>263</v>
      </c>
      <c r="E138" s="8" t="s">
        <v>264</v>
      </c>
      <c r="F138" s="10" t="s">
        <v>206</v>
      </c>
      <c r="G138" s="62">
        <v>1</v>
      </c>
      <c r="H138" s="31">
        <v>0.34139999999999993</v>
      </c>
      <c r="I138" s="12">
        <v>526.48976143599998</v>
      </c>
      <c r="J138" s="12">
        <v>526.48976143599998</v>
      </c>
      <c r="K138" s="12">
        <v>45.233835587639874</v>
      </c>
      <c r="L138" s="12">
        <v>45.233835587639874</v>
      </c>
      <c r="M138" s="12">
        <v>571.72359702363985</v>
      </c>
      <c r="N138" s="12">
        <v>571.72359702363985</v>
      </c>
    </row>
    <row r="139" spans="1:14" ht="37.5" outlineLevel="3" x14ac:dyDescent="0.25">
      <c r="A139" s="2" t="s">
        <v>270</v>
      </c>
      <c r="B139" s="4" t="s">
        <v>59</v>
      </c>
      <c r="C139" s="4" t="s">
        <v>60</v>
      </c>
      <c r="D139" s="4" t="s">
        <v>271</v>
      </c>
      <c r="E139" s="9" t="s">
        <v>272</v>
      </c>
      <c r="F139" s="11" t="s">
        <v>206</v>
      </c>
      <c r="G139" s="61">
        <v>1</v>
      </c>
      <c r="H139" s="32">
        <v>0.3413999999999997</v>
      </c>
      <c r="I139" s="13">
        <v>612.96265904279994</v>
      </c>
      <c r="J139" s="13">
        <v>612.96265904279994</v>
      </c>
      <c r="K139" s="13">
        <v>32.361157707125471</v>
      </c>
      <c r="L139" s="13">
        <v>32.361157707125471</v>
      </c>
      <c r="M139" s="13">
        <v>645.32381674992541</v>
      </c>
      <c r="N139" s="13">
        <v>645.32381674992541</v>
      </c>
    </row>
    <row r="140" spans="1:14" ht="37.5" outlineLevel="3" x14ac:dyDescent="0.25">
      <c r="A140" s="1" t="s">
        <v>273</v>
      </c>
      <c r="B140" s="3" t="s">
        <v>59</v>
      </c>
      <c r="C140" s="3" t="s">
        <v>60</v>
      </c>
      <c r="D140" s="3" t="s">
        <v>263</v>
      </c>
      <c r="E140" s="8" t="s">
        <v>264</v>
      </c>
      <c r="F140" s="10" t="s">
        <v>206</v>
      </c>
      <c r="G140" s="62">
        <v>4</v>
      </c>
      <c r="H140" s="31">
        <v>0.34139999999999993</v>
      </c>
      <c r="I140" s="12">
        <v>526.48976143599998</v>
      </c>
      <c r="J140" s="12">
        <v>2105.9590457439999</v>
      </c>
      <c r="K140" s="12">
        <v>45.233835587639874</v>
      </c>
      <c r="L140" s="12">
        <v>180.93534235055949</v>
      </c>
      <c r="M140" s="12">
        <v>571.72359702363985</v>
      </c>
      <c r="N140" s="12">
        <v>2286.8943880945594</v>
      </c>
    </row>
    <row r="141" spans="1:14" ht="25" outlineLevel="3" x14ac:dyDescent="0.25">
      <c r="A141" s="2" t="s">
        <v>274</v>
      </c>
      <c r="B141" s="4" t="s">
        <v>221</v>
      </c>
      <c r="C141" s="4" t="s">
        <v>60</v>
      </c>
      <c r="D141" s="4" t="s">
        <v>275</v>
      </c>
      <c r="E141" s="9" t="s">
        <v>276</v>
      </c>
      <c r="F141" s="11" t="s">
        <v>206</v>
      </c>
      <c r="G141" s="61">
        <v>8</v>
      </c>
      <c r="H141" s="32">
        <v>0.34139999999999993</v>
      </c>
      <c r="I141" s="13">
        <v>609.27729399999998</v>
      </c>
      <c r="J141" s="13">
        <v>4874.2183519999999</v>
      </c>
      <c r="K141" s="13"/>
      <c r="L141" s="13"/>
      <c r="M141" s="13">
        <v>609.27729399999998</v>
      </c>
      <c r="N141" s="13">
        <v>4874.2183519999999</v>
      </c>
    </row>
    <row r="142" spans="1:14" ht="25" outlineLevel="3" x14ac:dyDescent="0.25">
      <c r="A142" s="1" t="s">
        <v>277</v>
      </c>
      <c r="B142" s="3" t="s">
        <v>59</v>
      </c>
      <c r="C142" s="3" t="s">
        <v>60</v>
      </c>
      <c r="D142" s="3" t="s">
        <v>278</v>
      </c>
      <c r="E142" s="8" t="s">
        <v>279</v>
      </c>
      <c r="F142" s="10" t="s">
        <v>206</v>
      </c>
      <c r="G142" s="62">
        <v>8</v>
      </c>
      <c r="H142" s="31">
        <v>0.3413999999999997</v>
      </c>
      <c r="I142" s="12">
        <v>2857.1530566121992</v>
      </c>
      <c r="J142" s="12">
        <v>22857.224452897593</v>
      </c>
      <c r="K142" s="12">
        <v>22.615566888713147</v>
      </c>
      <c r="L142" s="12">
        <v>180.92453510970518</v>
      </c>
      <c r="M142" s="12">
        <v>2879.7686235009123</v>
      </c>
      <c r="N142" s="12">
        <v>23038.148988007299</v>
      </c>
    </row>
    <row r="143" spans="1:14" ht="25" outlineLevel="3" x14ac:dyDescent="0.25">
      <c r="A143" s="2" t="s">
        <v>280</v>
      </c>
      <c r="B143" s="4" t="s">
        <v>59</v>
      </c>
      <c r="C143" s="4" t="s">
        <v>60</v>
      </c>
      <c r="D143" s="4" t="s">
        <v>235</v>
      </c>
      <c r="E143" s="9" t="s">
        <v>236</v>
      </c>
      <c r="F143" s="11" t="s">
        <v>206</v>
      </c>
      <c r="G143" s="61">
        <v>84</v>
      </c>
      <c r="H143" s="32">
        <v>0.3413999999999997</v>
      </c>
      <c r="I143" s="13">
        <v>126.54531513599999</v>
      </c>
      <c r="J143" s="13">
        <v>10629.806471423999</v>
      </c>
      <c r="K143" s="13">
        <v>20.892953544941278</v>
      </c>
      <c r="L143" s="13">
        <v>1755.0080977750677</v>
      </c>
      <c r="M143" s="13">
        <v>147.43826868094126</v>
      </c>
      <c r="N143" s="13">
        <v>12384.814569199067</v>
      </c>
    </row>
    <row r="144" spans="1:14" ht="25" outlineLevel="3" x14ac:dyDescent="0.25">
      <c r="A144" s="1" t="s">
        <v>281</v>
      </c>
      <c r="B144" s="3" t="s">
        <v>59</v>
      </c>
      <c r="C144" s="3" t="s">
        <v>60</v>
      </c>
      <c r="D144" s="3" t="s">
        <v>250</v>
      </c>
      <c r="E144" s="8" t="s">
        <v>251</v>
      </c>
      <c r="F144" s="10" t="s">
        <v>206</v>
      </c>
      <c r="G144" s="62">
        <v>1</v>
      </c>
      <c r="H144" s="31">
        <v>0.34139999999999993</v>
      </c>
      <c r="I144" s="12">
        <v>1162.2316346557279</v>
      </c>
      <c r="J144" s="12">
        <v>1162.2316346557279</v>
      </c>
      <c r="K144" s="12">
        <v>48.265062681745121</v>
      </c>
      <c r="L144" s="12">
        <v>48.265062681745121</v>
      </c>
      <c r="M144" s="12">
        <v>1210.4966973374731</v>
      </c>
      <c r="N144" s="12">
        <v>1210.4966973374731</v>
      </c>
    </row>
    <row r="145" spans="1:14" ht="25" outlineLevel="3" x14ac:dyDescent="0.25">
      <c r="A145" s="2" t="s">
        <v>282</v>
      </c>
      <c r="B145" s="4" t="s">
        <v>59</v>
      </c>
      <c r="C145" s="4" t="s">
        <v>60</v>
      </c>
      <c r="D145" s="4" t="s">
        <v>250</v>
      </c>
      <c r="E145" s="9" t="s">
        <v>251</v>
      </c>
      <c r="F145" s="11" t="s">
        <v>206</v>
      </c>
      <c r="G145" s="61">
        <v>2</v>
      </c>
      <c r="H145" s="32">
        <v>0.34139999999999993</v>
      </c>
      <c r="I145" s="13">
        <v>1162.2316346557279</v>
      </c>
      <c r="J145" s="13">
        <v>2324.4632693114559</v>
      </c>
      <c r="K145" s="13">
        <v>48.265062681745121</v>
      </c>
      <c r="L145" s="13">
        <v>96.530125363490242</v>
      </c>
      <c r="M145" s="13">
        <v>1210.4966973374731</v>
      </c>
      <c r="N145" s="13">
        <v>2420.9933946749461</v>
      </c>
    </row>
    <row r="146" spans="1:14" ht="25" outlineLevel="3" x14ac:dyDescent="0.25">
      <c r="A146" s="1" t="s">
        <v>283</v>
      </c>
      <c r="B146" s="3" t="s">
        <v>59</v>
      </c>
      <c r="C146" s="3" t="s">
        <v>60</v>
      </c>
      <c r="D146" s="3" t="s">
        <v>250</v>
      </c>
      <c r="E146" s="8" t="s">
        <v>251</v>
      </c>
      <c r="F146" s="10" t="s">
        <v>206</v>
      </c>
      <c r="G146" s="62">
        <v>2</v>
      </c>
      <c r="H146" s="31">
        <v>0.34139999999999993</v>
      </c>
      <c r="I146" s="12">
        <v>1162.2316346557279</v>
      </c>
      <c r="J146" s="12">
        <v>2324.4632693114559</v>
      </c>
      <c r="K146" s="12">
        <v>48.265062681745121</v>
      </c>
      <c r="L146" s="12">
        <v>96.530125363490242</v>
      </c>
      <c r="M146" s="12">
        <v>1210.4966973374731</v>
      </c>
      <c r="N146" s="12">
        <v>2420.9933946749461</v>
      </c>
    </row>
    <row r="147" spans="1:14" ht="25" outlineLevel="3" x14ac:dyDescent="0.25">
      <c r="A147" s="2" t="s">
        <v>284</v>
      </c>
      <c r="B147" s="4" t="s">
        <v>59</v>
      </c>
      <c r="C147" s="4" t="s">
        <v>60</v>
      </c>
      <c r="D147" s="4" t="s">
        <v>250</v>
      </c>
      <c r="E147" s="9" t="s">
        <v>251</v>
      </c>
      <c r="F147" s="11" t="s">
        <v>206</v>
      </c>
      <c r="G147" s="61">
        <v>1</v>
      </c>
      <c r="H147" s="32">
        <v>0.34139999999999993</v>
      </c>
      <c r="I147" s="13">
        <v>1162.2316346557279</v>
      </c>
      <c r="J147" s="13">
        <v>1162.2316346557279</v>
      </c>
      <c r="K147" s="13">
        <v>48.265062681745121</v>
      </c>
      <c r="L147" s="13">
        <v>48.265062681745121</v>
      </c>
      <c r="M147" s="13">
        <v>1210.4966973374731</v>
      </c>
      <c r="N147" s="13">
        <v>1210.4966973374731</v>
      </c>
    </row>
    <row r="148" spans="1:14" ht="25" outlineLevel="3" x14ac:dyDescent="0.25">
      <c r="A148" s="1" t="s">
        <v>285</v>
      </c>
      <c r="B148" s="3" t="s">
        <v>59</v>
      </c>
      <c r="C148" s="3" t="s">
        <v>60</v>
      </c>
      <c r="D148" s="3" t="s">
        <v>250</v>
      </c>
      <c r="E148" s="8" t="s">
        <v>251</v>
      </c>
      <c r="F148" s="10" t="s">
        <v>206</v>
      </c>
      <c r="G148" s="62">
        <v>1</v>
      </c>
      <c r="H148" s="31">
        <v>0.34139999999999993</v>
      </c>
      <c r="I148" s="12">
        <v>1162.2316346557279</v>
      </c>
      <c r="J148" s="12">
        <v>1162.2316346557279</v>
      </c>
      <c r="K148" s="12">
        <v>48.265062681745121</v>
      </c>
      <c r="L148" s="12">
        <v>48.265062681745121</v>
      </c>
      <c r="M148" s="12">
        <v>1210.4966973374731</v>
      </c>
      <c r="N148" s="12">
        <v>1210.4966973374731</v>
      </c>
    </row>
    <row r="149" spans="1:14" ht="25" outlineLevel="3" x14ac:dyDescent="0.25">
      <c r="A149" s="2" t="s">
        <v>286</v>
      </c>
      <c r="B149" s="4" t="s">
        <v>59</v>
      </c>
      <c r="C149" s="4" t="s">
        <v>60</v>
      </c>
      <c r="D149" s="4" t="s">
        <v>250</v>
      </c>
      <c r="E149" s="9" t="s">
        <v>251</v>
      </c>
      <c r="F149" s="11" t="s">
        <v>206</v>
      </c>
      <c r="G149" s="61">
        <v>1</v>
      </c>
      <c r="H149" s="32">
        <v>0.34139999999999993</v>
      </c>
      <c r="I149" s="13">
        <v>1162.2316346557279</v>
      </c>
      <c r="J149" s="13">
        <v>1162.2316346557279</v>
      </c>
      <c r="K149" s="13">
        <v>48.265062681745121</v>
      </c>
      <c r="L149" s="13">
        <v>48.265062681745121</v>
      </c>
      <c r="M149" s="13">
        <v>1210.4966973374731</v>
      </c>
      <c r="N149" s="13">
        <v>1210.4966973374731</v>
      </c>
    </row>
    <row r="150" spans="1:14" ht="25" outlineLevel="3" x14ac:dyDescent="0.25">
      <c r="A150" s="1" t="s">
        <v>287</v>
      </c>
      <c r="B150" s="3" t="s">
        <v>59</v>
      </c>
      <c r="C150" s="3" t="s">
        <v>60</v>
      </c>
      <c r="D150" s="3" t="s">
        <v>250</v>
      </c>
      <c r="E150" s="8" t="s">
        <v>251</v>
      </c>
      <c r="F150" s="10" t="s">
        <v>206</v>
      </c>
      <c r="G150" s="62">
        <v>2</v>
      </c>
      <c r="H150" s="31">
        <v>0.34139999999999993</v>
      </c>
      <c r="I150" s="12">
        <v>1162.2316346557279</v>
      </c>
      <c r="J150" s="12">
        <v>2324.4632693114559</v>
      </c>
      <c r="K150" s="12">
        <v>48.265062681745121</v>
      </c>
      <c r="L150" s="12">
        <v>96.530125363490242</v>
      </c>
      <c r="M150" s="12">
        <v>1210.4966973374731</v>
      </c>
      <c r="N150" s="12">
        <v>2420.9933946749461</v>
      </c>
    </row>
    <row r="151" spans="1:14" ht="25" outlineLevel="3" x14ac:dyDescent="0.25">
      <c r="A151" s="2" t="s">
        <v>288</v>
      </c>
      <c r="B151" s="4" t="s">
        <v>59</v>
      </c>
      <c r="C151" s="4" t="s">
        <v>60</v>
      </c>
      <c r="D151" s="4" t="s">
        <v>250</v>
      </c>
      <c r="E151" s="9" t="s">
        <v>251</v>
      </c>
      <c r="F151" s="11" t="s">
        <v>206</v>
      </c>
      <c r="G151" s="61">
        <v>2</v>
      </c>
      <c r="H151" s="32">
        <v>0.34139999999999993</v>
      </c>
      <c r="I151" s="13">
        <v>1162.2316346557279</v>
      </c>
      <c r="J151" s="13">
        <v>2324.4632693114559</v>
      </c>
      <c r="K151" s="13">
        <v>48.265062681745121</v>
      </c>
      <c r="L151" s="13">
        <v>96.530125363490242</v>
      </c>
      <c r="M151" s="13">
        <v>1210.4966973374731</v>
      </c>
      <c r="N151" s="13">
        <v>2420.9933946749461</v>
      </c>
    </row>
    <row r="152" spans="1:14" ht="25" outlineLevel="3" x14ac:dyDescent="0.25">
      <c r="A152" s="1" t="s">
        <v>289</v>
      </c>
      <c r="B152" s="3" t="s">
        <v>59</v>
      </c>
      <c r="C152" s="3" t="s">
        <v>60</v>
      </c>
      <c r="D152" s="3" t="s">
        <v>278</v>
      </c>
      <c r="E152" s="8" t="s">
        <v>279</v>
      </c>
      <c r="F152" s="10" t="s">
        <v>206</v>
      </c>
      <c r="G152" s="62">
        <v>4</v>
      </c>
      <c r="H152" s="31">
        <v>0.3413999999999997</v>
      </c>
      <c r="I152" s="12">
        <v>2857.1530566121992</v>
      </c>
      <c r="J152" s="12">
        <v>11428.612226448797</v>
      </c>
      <c r="K152" s="12">
        <v>22.615566888713147</v>
      </c>
      <c r="L152" s="12">
        <v>90.462267554852588</v>
      </c>
      <c r="M152" s="12">
        <v>2879.7686235009123</v>
      </c>
      <c r="N152" s="12">
        <v>11519.074494003649</v>
      </c>
    </row>
    <row r="153" spans="1:14" ht="25" outlineLevel="3" x14ac:dyDescent="0.25">
      <c r="A153" s="2" t="s">
        <v>290</v>
      </c>
      <c r="B153" s="4" t="s">
        <v>59</v>
      </c>
      <c r="C153" s="4" t="s">
        <v>60</v>
      </c>
      <c r="D153" s="4" t="s">
        <v>291</v>
      </c>
      <c r="E153" s="9" t="s">
        <v>292</v>
      </c>
      <c r="F153" s="11" t="s">
        <v>206</v>
      </c>
      <c r="G153" s="61">
        <v>3</v>
      </c>
      <c r="H153" s="32">
        <v>0.34140000000000015</v>
      </c>
      <c r="I153" s="13">
        <v>741.05767616059995</v>
      </c>
      <c r="J153" s="13">
        <v>2223.1730284818</v>
      </c>
      <c r="K153" s="13">
        <v>49.537126638069822</v>
      </c>
      <c r="L153" s="13">
        <v>148.61137991420946</v>
      </c>
      <c r="M153" s="13">
        <v>790.59480279866978</v>
      </c>
      <c r="N153" s="13">
        <v>2371.7844083960094</v>
      </c>
    </row>
    <row r="154" spans="1:14" outlineLevel="2" x14ac:dyDescent="0.25">
      <c r="A154" s="14" t="s">
        <v>293</v>
      </c>
      <c r="B154" s="50"/>
      <c r="C154" s="51"/>
      <c r="D154" s="51"/>
      <c r="E154" s="51" t="s">
        <v>294</v>
      </c>
      <c r="F154" s="15"/>
      <c r="G154" s="60"/>
      <c r="H154" s="30">
        <v>0.3413999999999997</v>
      </c>
      <c r="I154" s="16"/>
      <c r="J154" s="16">
        <v>16088.847497893259</v>
      </c>
      <c r="K154" s="16"/>
      <c r="L154" s="16">
        <v>1992.6245171659739</v>
      </c>
      <c r="M154" s="16"/>
      <c r="N154" s="16">
        <v>18081.472015059233</v>
      </c>
    </row>
    <row r="155" spans="1:14" ht="25" outlineLevel="3" x14ac:dyDescent="0.25">
      <c r="A155" s="1" t="s">
        <v>295</v>
      </c>
      <c r="B155" s="3" t="s">
        <v>59</v>
      </c>
      <c r="C155" s="3" t="s">
        <v>60</v>
      </c>
      <c r="D155" s="3" t="s">
        <v>296</v>
      </c>
      <c r="E155" s="8" t="s">
        <v>297</v>
      </c>
      <c r="F155" s="10" t="s">
        <v>153</v>
      </c>
      <c r="G155" s="62">
        <v>13.41</v>
      </c>
      <c r="H155" s="31">
        <v>0.3413999999999997</v>
      </c>
      <c r="I155" s="12">
        <v>1199.7649140859999</v>
      </c>
      <c r="J155" s="12">
        <v>16088.847497893259</v>
      </c>
      <c r="K155" s="12">
        <v>148.59243230171319</v>
      </c>
      <c r="L155" s="12">
        <v>1992.6245171659739</v>
      </c>
      <c r="M155" s="12">
        <v>1348.3573463877131</v>
      </c>
      <c r="N155" s="12">
        <v>18081.472015059233</v>
      </c>
    </row>
    <row r="156" spans="1:14" outlineLevel="2" x14ac:dyDescent="0.25">
      <c r="A156" s="14" t="s">
        <v>298</v>
      </c>
      <c r="B156" s="50"/>
      <c r="C156" s="51"/>
      <c r="D156" s="51"/>
      <c r="E156" s="51" t="s">
        <v>299</v>
      </c>
      <c r="F156" s="15"/>
      <c r="G156" s="60"/>
      <c r="H156" s="30">
        <v>0.34139999999999993</v>
      </c>
      <c r="I156" s="16"/>
      <c r="J156" s="16">
        <v>8124.8112653042308</v>
      </c>
      <c r="K156" s="16"/>
      <c r="L156" s="16">
        <v>1406.413674697345</v>
      </c>
      <c r="M156" s="16"/>
      <c r="N156" s="16">
        <v>9531.2249400015771</v>
      </c>
    </row>
    <row r="157" spans="1:14" ht="25" outlineLevel="3" x14ac:dyDescent="0.25">
      <c r="A157" s="2" t="s">
        <v>300</v>
      </c>
      <c r="B157" s="4" t="s">
        <v>59</v>
      </c>
      <c r="C157" s="4" t="s">
        <v>60</v>
      </c>
      <c r="D157" s="4" t="s">
        <v>301</v>
      </c>
      <c r="E157" s="9" t="s">
        <v>302</v>
      </c>
      <c r="F157" s="11" t="s">
        <v>206</v>
      </c>
      <c r="G157" s="61">
        <v>1</v>
      </c>
      <c r="H157" s="32">
        <v>0.3413999999999997</v>
      </c>
      <c r="I157" s="13">
        <v>188.17012853259999</v>
      </c>
      <c r="J157" s="13">
        <v>188.17012853259999</v>
      </c>
      <c r="K157" s="13">
        <v>25.912158633292705</v>
      </c>
      <c r="L157" s="13">
        <v>25.912158633292705</v>
      </c>
      <c r="M157" s="13">
        <v>214.08228716589269</v>
      </c>
      <c r="N157" s="13">
        <v>214.08228716589269</v>
      </c>
    </row>
    <row r="158" spans="1:14" ht="25" outlineLevel="3" x14ac:dyDescent="0.25">
      <c r="A158" s="1" t="s">
        <v>303</v>
      </c>
      <c r="B158" s="3" t="s">
        <v>59</v>
      </c>
      <c r="C158" s="3" t="s">
        <v>60</v>
      </c>
      <c r="D158" s="3" t="s">
        <v>301</v>
      </c>
      <c r="E158" s="8" t="s">
        <v>302</v>
      </c>
      <c r="F158" s="10" t="s">
        <v>206</v>
      </c>
      <c r="G158" s="62">
        <v>1</v>
      </c>
      <c r="H158" s="31">
        <v>0.3413999999999997</v>
      </c>
      <c r="I158" s="12">
        <v>188.17012853259999</v>
      </c>
      <c r="J158" s="12">
        <v>188.17012853259999</v>
      </c>
      <c r="K158" s="12">
        <v>25.912158633292705</v>
      </c>
      <c r="L158" s="12">
        <v>25.912158633292705</v>
      </c>
      <c r="M158" s="12">
        <v>214.08228716589269</v>
      </c>
      <c r="N158" s="12">
        <v>214.08228716589269</v>
      </c>
    </row>
    <row r="159" spans="1:14" ht="25" outlineLevel="3" x14ac:dyDescent="0.25">
      <c r="A159" s="2" t="s">
        <v>304</v>
      </c>
      <c r="B159" s="4" t="s">
        <v>59</v>
      </c>
      <c r="C159" s="4" t="s">
        <v>60</v>
      </c>
      <c r="D159" s="4" t="s">
        <v>301</v>
      </c>
      <c r="E159" s="9" t="s">
        <v>302</v>
      </c>
      <c r="F159" s="11" t="s">
        <v>206</v>
      </c>
      <c r="G159" s="61">
        <v>1</v>
      </c>
      <c r="H159" s="32">
        <v>0.3413999999999997</v>
      </c>
      <c r="I159" s="13">
        <v>188.17012853259999</v>
      </c>
      <c r="J159" s="13">
        <v>188.17012853259999</v>
      </c>
      <c r="K159" s="13">
        <v>25.912158633292705</v>
      </c>
      <c r="L159" s="13">
        <v>25.912158633292705</v>
      </c>
      <c r="M159" s="13">
        <v>214.08228716589269</v>
      </c>
      <c r="N159" s="13">
        <v>214.08228716589269</v>
      </c>
    </row>
    <row r="160" spans="1:14" ht="25" outlineLevel="3" x14ac:dyDescent="0.25">
      <c r="A160" s="1" t="s">
        <v>305</v>
      </c>
      <c r="B160" s="3" t="s">
        <v>59</v>
      </c>
      <c r="C160" s="3" t="s">
        <v>60</v>
      </c>
      <c r="D160" s="3" t="s">
        <v>301</v>
      </c>
      <c r="E160" s="8" t="s">
        <v>302</v>
      </c>
      <c r="F160" s="10" t="s">
        <v>206</v>
      </c>
      <c r="G160" s="62">
        <v>1</v>
      </c>
      <c r="H160" s="31">
        <v>0.3413999999999997</v>
      </c>
      <c r="I160" s="12">
        <v>188.17012853259999</v>
      </c>
      <c r="J160" s="12">
        <v>188.17012853259999</v>
      </c>
      <c r="K160" s="12">
        <v>25.912158633292705</v>
      </c>
      <c r="L160" s="12">
        <v>25.912158633292705</v>
      </c>
      <c r="M160" s="12">
        <v>214.08228716589269</v>
      </c>
      <c r="N160" s="12">
        <v>214.08228716589269</v>
      </c>
    </row>
    <row r="161" spans="1:14" ht="25" outlineLevel="3" x14ac:dyDescent="0.25">
      <c r="A161" s="2" t="s">
        <v>306</v>
      </c>
      <c r="B161" s="4" t="s">
        <v>59</v>
      </c>
      <c r="C161" s="4" t="s">
        <v>60</v>
      </c>
      <c r="D161" s="4" t="s">
        <v>301</v>
      </c>
      <c r="E161" s="9" t="s">
        <v>302</v>
      </c>
      <c r="F161" s="11" t="s">
        <v>206</v>
      </c>
      <c r="G161" s="61">
        <v>1</v>
      </c>
      <c r="H161" s="32">
        <v>0.3413999999999997</v>
      </c>
      <c r="I161" s="13">
        <v>188.17012853259999</v>
      </c>
      <c r="J161" s="13">
        <v>188.17012853259999</v>
      </c>
      <c r="K161" s="13">
        <v>25.912158633292705</v>
      </c>
      <c r="L161" s="13">
        <v>25.912158633292705</v>
      </c>
      <c r="M161" s="13">
        <v>214.08228716589269</v>
      </c>
      <c r="N161" s="13">
        <v>214.08228716589269</v>
      </c>
    </row>
    <row r="162" spans="1:14" ht="25" outlineLevel="3" x14ac:dyDescent="0.25">
      <c r="A162" s="1" t="s">
        <v>307</v>
      </c>
      <c r="B162" s="3" t="s">
        <v>59</v>
      </c>
      <c r="C162" s="3" t="s">
        <v>60</v>
      </c>
      <c r="D162" s="3" t="s">
        <v>301</v>
      </c>
      <c r="E162" s="8" t="s">
        <v>302</v>
      </c>
      <c r="F162" s="10" t="s">
        <v>206</v>
      </c>
      <c r="G162" s="62">
        <v>1</v>
      </c>
      <c r="H162" s="31">
        <v>0.3413999999999997</v>
      </c>
      <c r="I162" s="12">
        <v>188.17012853259999</v>
      </c>
      <c r="J162" s="12">
        <v>188.17012853259999</v>
      </c>
      <c r="K162" s="12">
        <v>25.912158633292705</v>
      </c>
      <c r="L162" s="12">
        <v>25.912158633292705</v>
      </c>
      <c r="M162" s="12">
        <v>214.08228716589269</v>
      </c>
      <c r="N162" s="12">
        <v>214.08228716589269</v>
      </c>
    </row>
    <row r="163" spans="1:14" ht="25" outlineLevel="3" x14ac:dyDescent="0.25">
      <c r="A163" s="2" t="s">
        <v>308</v>
      </c>
      <c r="B163" s="4" t="s">
        <v>59</v>
      </c>
      <c r="C163" s="4" t="s">
        <v>60</v>
      </c>
      <c r="D163" s="4" t="s">
        <v>301</v>
      </c>
      <c r="E163" s="9" t="s">
        <v>302</v>
      </c>
      <c r="F163" s="11" t="s">
        <v>206</v>
      </c>
      <c r="G163" s="61">
        <v>1</v>
      </c>
      <c r="H163" s="32">
        <v>0.3413999999999997</v>
      </c>
      <c r="I163" s="13">
        <v>188.17012853259999</v>
      </c>
      <c r="J163" s="13">
        <v>188.17012853259999</v>
      </c>
      <c r="K163" s="13">
        <v>25.912158633292705</v>
      </c>
      <c r="L163" s="13">
        <v>25.912158633292705</v>
      </c>
      <c r="M163" s="13">
        <v>214.08228716589269</v>
      </c>
      <c r="N163" s="13">
        <v>214.08228716589269</v>
      </c>
    </row>
    <row r="164" spans="1:14" ht="25" outlineLevel="3" x14ac:dyDescent="0.25">
      <c r="A164" s="1" t="s">
        <v>309</v>
      </c>
      <c r="B164" s="3" t="s">
        <v>59</v>
      </c>
      <c r="C164" s="3" t="s">
        <v>60</v>
      </c>
      <c r="D164" s="3" t="s">
        <v>301</v>
      </c>
      <c r="E164" s="8" t="s">
        <v>302</v>
      </c>
      <c r="F164" s="10" t="s">
        <v>206</v>
      </c>
      <c r="G164" s="62">
        <v>1</v>
      </c>
      <c r="H164" s="31">
        <v>0.3413999999999997</v>
      </c>
      <c r="I164" s="12">
        <v>188.17012853259999</v>
      </c>
      <c r="J164" s="12">
        <v>188.17012853259999</v>
      </c>
      <c r="K164" s="12">
        <v>25.912158633292705</v>
      </c>
      <c r="L164" s="12">
        <v>25.912158633292705</v>
      </c>
      <c r="M164" s="12">
        <v>214.08228716589269</v>
      </c>
      <c r="N164" s="12">
        <v>214.08228716589269</v>
      </c>
    </row>
    <row r="165" spans="1:14" ht="25" outlineLevel="3" x14ac:dyDescent="0.25">
      <c r="A165" s="2" t="s">
        <v>310</v>
      </c>
      <c r="B165" s="4" t="s">
        <v>59</v>
      </c>
      <c r="C165" s="4" t="s">
        <v>60</v>
      </c>
      <c r="D165" s="4" t="s">
        <v>301</v>
      </c>
      <c r="E165" s="9" t="s">
        <v>302</v>
      </c>
      <c r="F165" s="11" t="s">
        <v>206</v>
      </c>
      <c r="G165" s="61">
        <v>1</v>
      </c>
      <c r="H165" s="32">
        <v>0.3413999999999997</v>
      </c>
      <c r="I165" s="13">
        <v>188.17012853259999</v>
      </c>
      <c r="J165" s="13">
        <v>188.17012853259999</v>
      </c>
      <c r="K165" s="13">
        <v>25.912158633292705</v>
      </c>
      <c r="L165" s="13">
        <v>25.912158633292705</v>
      </c>
      <c r="M165" s="13">
        <v>214.08228716589269</v>
      </c>
      <c r="N165" s="13">
        <v>214.08228716589269</v>
      </c>
    </row>
    <row r="166" spans="1:14" ht="25" outlineLevel="3" x14ac:dyDescent="0.25">
      <c r="A166" s="1" t="s">
        <v>311</v>
      </c>
      <c r="B166" s="3" t="s">
        <v>59</v>
      </c>
      <c r="C166" s="3" t="s">
        <v>60</v>
      </c>
      <c r="D166" s="3" t="s">
        <v>301</v>
      </c>
      <c r="E166" s="8" t="s">
        <v>302</v>
      </c>
      <c r="F166" s="10" t="s">
        <v>206</v>
      </c>
      <c r="G166" s="62">
        <v>1</v>
      </c>
      <c r="H166" s="31">
        <v>0.3413999999999997</v>
      </c>
      <c r="I166" s="12">
        <v>188.17012853259999</v>
      </c>
      <c r="J166" s="12">
        <v>188.17012853259999</v>
      </c>
      <c r="K166" s="12">
        <v>25.912158633292705</v>
      </c>
      <c r="L166" s="12">
        <v>25.912158633292705</v>
      </c>
      <c r="M166" s="12">
        <v>214.08228716589269</v>
      </c>
      <c r="N166" s="12">
        <v>214.08228716589269</v>
      </c>
    </row>
    <row r="167" spans="1:14" ht="25" outlineLevel="3" x14ac:dyDescent="0.25">
      <c r="A167" s="2" t="s">
        <v>312</v>
      </c>
      <c r="B167" s="4" t="s">
        <v>59</v>
      </c>
      <c r="C167" s="4" t="s">
        <v>60</v>
      </c>
      <c r="D167" s="4" t="s">
        <v>301</v>
      </c>
      <c r="E167" s="9" t="s">
        <v>302</v>
      </c>
      <c r="F167" s="11" t="s">
        <v>206</v>
      </c>
      <c r="G167" s="61">
        <v>1</v>
      </c>
      <c r="H167" s="32">
        <v>0.3413999999999997</v>
      </c>
      <c r="I167" s="13">
        <v>188.17012853259999</v>
      </c>
      <c r="J167" s="13">
        <v>188.17012853259999</v>
      </c>
      <c r="K167" s="13">
        <v>25.912158633292705</v>
      </c>
      <c r="L167" s="13">
        <v>25.912158633292705</v>
      </c>
      <c r="M167" s="13">
        <v>214.08228716589269</v>
      </c>
      <c r="N167" s="13">
        <v>214.08228716589269</v>
      </c>
    </row>
    <row r="168" spans="1:14" ht="25" outlineLevel="3" x14ac:dyDescent="0.25">
      <c r="A168" s="1" t="s">
        <v>313</v>
      </c>
      <c r="B168" s="3" t="s">
        <v>59</v>
      </c>
      <c r="C168" s="3" t="s">
        <v>60</v>
      </c>
      <c r="D168" s="3" t="s">
        <v>301</v>
      </c>
      <c r="E168" s="8" t="s">
        <v>302</v>
      </c>
      <c r="F168" s="10" t="s">
        <v>206</v>
      </c>
      <c r="G168" s="62">
        <v>1</v>
      </c>
      <c r="H168" s="31">
        <v>0.3413999999999997</v>
      </c>
      <c r="I168" s="12">
        <v>188.17012853259999</v>
      </c>
      <c r="J168" s="12">
        <v>188.17012853259999</v>
      </c>
      <c r="K168" s="12">
        <v>25.912158633292705</v>
      </c>
      <c r="L168" s="12">
        <v>25.912158633292705</v>
      </c>
      <c r="M168" s="12">
        <v>214.08228716589269</v>
      </c>
      <c r="N168" s="12">
        <v>214.08228716589269</v>
      </c>
    </row>
    <row r="169" spans="1:14" ht="25" outlineLevel="3" x14ac:dyDescent="0.25">
      <c r="A169" s="2" t="s">
        <v>314</v>
      </c>
      <c r="B169" s="4" t="s">
        <v>59</v>
      </c>
      <c r="C169" s="4" t="s">
        <v>60</v>
      </c>
      <c r="D169" s="4" t="s">
        <v>301</v>
      </c>
      <c r="E169" s="9" t="s">
        <v>302</v>
      </c>
      <c r="F169" s="11" t="s">
        <v>206</v>
      </c>
      <c r="G169" s="61">
        <v>1</v>
      </c>
      <c r="H169" s="32">
        <v>0.3413999999999997</v>
      </c>
      <c r="I169" s="13">
        <v>188.17012853259999</v>
      </c>
      <c r="J169" s="13">
        <v>188.17012853259999</v>
      </c>
      <c r="K169" s="13">
        <v>25.912158633292705</v>
      </c>
      <c r="L169" s="13">
        <v>25.912158633292705</v>
      </c>
      <c r="M169" s="13">
        <v>214.08228716589269</v>
      </c>
      <c r="N169" s="13">
        <v>214.08228716589269</v>
      </c>
    </row>
    <row r="170" spans="1:14" ht="25" outlineLevel="3" x14ac:dyDescent="0.25">
      <c r="A170" s="1" t="s">
        <v>315</v>
      </c>
      <c r="B170" s="3" t="s">
        <v>59</v>
      </c>
      <c r="C170" s="3" t="s">
        <v>60</v>
      </c>
      <c r="D170" s="3" t="s">
        <v>301</v>
      </c>
      <c r="E170" s="8" t="s">
        <v>302</v>
      </c>
      <c r="F170" s="10" t="s">
        <v>206</v>
      </c>
      <c r="G170" s="62">
        <v>1</v>
      </c>
      <c r="H170" s="31">
        <v>0.3413999999999997</v>
      </c>
      <c r="I170" s="12">
        <v>188.17012853259999</v>
      </c>
      <c r="J170" s="12">
        <v>188.17012853259999</v>
      </c>
      <c r="K170" s="12">
        <v>25.912158633292705</v>
      </c>
      <c r="L170" s="12">
        <v>25.912158633292705</v>
      </c>
      <c r="M170" s="12">
        <v>214.08228716589269</v>
      </c>
      <c r="N170" s="12">
        <v>214.08228716589269</v>
      </c>
    </row>
    <row r="171" spans="1:14" ht="25" outlineLevel="3" x14ac:dyDescent="0.25">
      <c r="A171" s="2" t="s">
        <v>316</v>
      </c>
      <c r="B171" s="4" t="s">
        <v>59</v>
      </c>
      <c r="C171" s="4" t="s">
        <v>60</v>
      </c>
      <c r="D171" s="4" t="s">
        <v>301</v>
      </c>
      <c r="E171" s="9" t="s">
        <v>302</v>
      </c>
      <c r="F171" s="11" t="s">
        <v>206</v>
      </c>
      <c r="G171" s="61">
        <v>1</v>
      </c>
      <c r="H171" s="32">
        <v>0.3413999999999997</v>
      </c>
      <c r="I171" s="13">
        <v>188.17012853259999</v>
      </c>
      <c r="J171" s="13">
        <v>188.17012853259999</v>
      </c>
      <c r="K171" s="13">
        <v>25.912158633292705</v>
      </c>
      <c r="L171" s="13">
        <v>25.912158633292705</v>
      </c>
      <c r="M171" s="13">
        <v>214.08228716589269</v>
      </c>
      <c r="N171" s="13">
        <v>214.08228716589269</v>
      </c>
    </row>
    <row r="172" spans="1:14" ht="25" outlineLevel="3" x14ac:dyDescent="0.25">
      <c r="A172" s="1" t="s">
        <v>317</v>
      </c>
      <c r="B172" s="3" t="s">
        <v>59</v>
      </c>
      <c r="C172" s="3" t="s">
        <v>60</v>
      </c>
      <c r="D172" s="3" t="s">
        <v>301</v>
      </c>
      <c r="E172" s="8" t="s">
        <v>302</v>
      </c>
      <c r="F172" s="10" t="s">
        <v>206</v>
      </c>
      <c r="G172" s="62">
        <v>1</v>
      </c>
      <c r="H172" s="31">
        <v>0.3413999999999997</v>
      </c>
      <c r="I172" s="12">
        <v>188.17012853259999</v>
      </c>
      <c r="J172" s="12">
        <v>188.17012853259999</v>
      </c>
      <c r="K172" s="12">
        <v>25.912158633292705</v>
      </c>
      <c r="L172" s="12">
        <v>25.912158633292705</v>
      </c>
      <c r="M172" s="12">
        <v>214.08228716589269</v>
      </c>
      <c r="N172" s="12">
        <v>214.08228716589269</v>
      </c>
    </row>
    <row r="173" spans="1:14" ht="25" outlineLevel="3" x14ac:dyDescent="0.25">
      <c r="A173" s="2" t="s">
        <v>318</v>
      </c>
      <c r="B173" s="4" t="s">
        <v>59</v>
      </c>
      <c r="C173" s="4" t="s">
        <v>60</v>
      </c>
      <c r="D173" s="4" t="s">
        <v>301</v>
      </c>
      <c r="E173" s="9" t="s">
        <v>302</v>
      </c>
      <c r="F173" s="11" t="s">
        <v>206</v>
      </c>
      <c r="G173" s="61">
        <v>1</v>
      </c>
      <c r="H173" s="32">
        <v>0.3413999999999997</v>
      </c>
      <c r="I173" s="13">
        <v>188.17012853259999</v>
      </c>
      <c r="J173" s="13">
        <v>188.17012853259999</v>
      </c>
      <c r="K173" s="13">
        <v>25.912158633292705</v>
      </c>
      <c r="L173" s="13">
        <v>25.912158633292705</v>
      </c>
      <c r="M173" s="13">
        <v>214.08228716589269</v>
      </c>
      <c r="N173" s="13">
        <v>214.08228716589269</v>
      </c>
    </row>
    <row r="174" spans="1:14" ht="25" outlineLevel="3" x14ac:dyDescent="0.25">
      <c r="A174" s="1" t="s">
        <v>319</v>
      </c>
      <c r="B174" s="3" t="s">
        <v>59</v>
      </c>
      <c r="C174" s="3" t="s">
        <v>60</v>
      </c>
      <c r="D174" s="3" t="s">
        <v>301</v>
      </c>
      <c r="E174" s="8" t="s">
        <v>302</v>
      </c>
      <c r="F174" s="10" t="s">
        <v>206</v>
      </c>
      <c r="G174" s="62">
        <v>1</v>
      </c>
      <c r="H174" s="31">
        <v>0.3413999999999997</v>
      </c>
      <c r="I174" s="12">
        <v>188.17012853259999</v>
      </c>
      <c r="J174" s="12">
        <v>188.17012853259999</v>
      </c>
      <c r="K174" s="12">
        <v>25.912158633292705</v>
      </c>
      <c r="L174" s="12">
        <v>25.912158633292705</v>
      </c>
      <c r="M174" s="12">
        <v>214.08228716589269</v>
      </c>
      <c r="N174" s="12">
        <v>214.08228716589269</v>
      </c>
    </row>
    <row r="175" spans="1:14" ht="25" outlineLevel="3" x14ac:dyDescent="0.25">
      <c r="A175" s="2" t="s">
        <v>320</v>
      </c>
      <c r="B175" s="4" t="s">
        <v>59</v>
      </c>
      <c r="C175" s="4" t="s">
        <v>60</v>
      </c>
      <c r="D175" s="4" t="s">
        <v>321</v>
      </c>
      <c r="E175" s="9" t="s">
        <v>322</v>
      </c>
      <c r="F175" s="11" t="s">
        <v>72</v>
      </c>
      <c r="G175" s="61">
        <v>6.97</v>
      </c>
      <c r="H175" s="32">
        <v>0.34140000000000037</v>
      </c>
      <c r="I175" s="13">
        <v>19.639151681799998</v>
      </c>
      <c r="J175" s="13">
        <v>136.88488722214598</v>
      </c>
      <c r="K175" s="13">
        <v>3.8965130960789089</v>
      </c>
      <c r="L175" s="13">
        <v>27.158696279670011</v>
      </c>
      <c r="M175" s="13">
        <v>23.535664777878907</v>
      </c>
      <c r="N175" s="13">
        <v>164.04358350181599</v>
      </c>
    </row>
    <row r="176" spans="1:14" ht="25" outlineLevel="3" x14ac:dyDescent="0.25">
      <c r="A176" s="1" t="s">
        <v>323</v>
      </c>
      <c r="B176" s="3" t="s">
        <v>59</v>
      </c>
      <c r="C176" s="3" t="s">
        <v>60</v>
      </c>
      <c r="D176" s="3" t="s">
        <v>321</v>
      </c>
      <c r="E176" s="8" t="s">
        <v>322</v>
      </c>
      <c r="F176" s="10" t="s">
        <v>72</v>
      </c>
      <c r="G176" s="62">
        <v>6.39</v>
      </c>
      <c r="H176" s="31">
        <v>0.34139999999999993</v>
      </c>
      <c r="I176" s="12">
        <v>19.639151681799998</v>
      </c>
      <c r="J176" s="12">
        <v>125.49417924670198</v>
      </c>
      <c r="K176" s="12">
        <v>3.8965130960789089</v>
      </c>
      <c r="L176" s="12">
        <v>24.898718683944224</v>
      </c>
      <c r="M176" s="12">
        <v>23.535664777878907</v>
      </c>
      <c r="N176" s="12">
        <v>150.3928979306462</v>
      </c>
    </row>
    <row r="177" spans="1:14" ht="25" outlineLevel="3" x14ac:dyDescent="0.25">
      <c r="A177" s="2" t="s">
        <v>324</v>
      </c>
      <c r="B177" s="4" t="s">
        <v>59</v>
      </c>
      <c r="C177" s="4" t="s">
        <v>60</v>
      </c>
      <c r="D177" s="4" t="s">
        <v>321</v>
      </c>
      <c r="E177" s="9" t="s">
        <v>322</v>
      </c>
      <c r="F177" s="11" t="s">
        <v>72</v>
      </c>
      <c r="G177" s="61">
        <v>22.51</v>
      </c>
      <c r="H177" s="32">
        <v>0.34140000000000015</v>
      </c>
      <c r="I177" s="13">
        <v>19.639151681799998</v>
      </c>
      <c r="J177" s="13">
        <v>442.07730435731798</v>
      </c>
      <c r="K177" s="13">
        <v>3.8965130960789089</v>
      </c>
      <c r="L177" s="13">
        <v>87.710509792736275</v>
      </c>
      <c r="M177" s="13">
        <v>23.535664777878907</v>
      </c>
      <c r="N177" s="13">
        <v>529.78781415005426</v>
      </c>
    </row>
    <row r="178" spans="1:14" ht="25" outlineLevel="3" x14ac:dyDescent="0.25">
      <c r="A178" s="1" t="s">
        <v>325</v>
      </c>
      <c r="B178" s="3" t="s">
        <v>59</v>
      </c>
      <c r="C178" s="3" t="s">
        <v>60</v>
      </c>
      <c r="D178" s="3" t="s">
        <v>321</v>
      </c>
      <c r="E178" s="8" t="s">
        <v>322</v>
      </c>
      <c r="F178" s="10" t="s">
        <v>72</v>
      </c>
      <c r="G178" s="62">
        <v>13.93</v>
      </c>
      <c r="H178" s="31">
        <v>0.34140000000000015</v>
      </c>
      <c r="I178" s="12">
        <v>19.639151681799998</v>
      </c>
      <c r="J178" s="12">
        <v>273.57338292747397</v>
      </c>
      <c r="K178" s="12">
        <v>3.8965130960789089</v>
      </c>
      <c r="L178" s="12">
        <v>54.278427428379189</v>
      </c>
      <c r="M178" s="12">
        <v>23.535664777878907</v>
      </c>
      <c r="N178" s="12">
        <v>327.85181035585316</v>
      </c>
    </row>
    <row r="179" spans="1:14" ht="25" outlineLevel="3" x14ac:dyDescent="0.25">
      <c r="A179" s="2" t="s">
        <v>326</v>
      </c>
      <c r="B179" s="4" t="s">
        <v>59</v>
      </c>
      <c r="C179" s="4" t="s">
        <v>60</v>
      </c>
      <c r="D179" s="4" t="s">
        <v>321</v>
      </c>
      <c r="E179" s="9" t="s">
        <v>322</v>
      </c>
      <c r="F179" s="11" t="s">
        <v>72</v>
      </c>
      <c r="G179" s="61">
        <v>190.47</v>
      </c>
      <c r="H179" s="32">
        <v>0.34140000000000015</v>
      </c>
      <c r="I179" s="13">
        <v>19.639151681799998</v>
      </c>
      <c r="J179" s="13">
        <v>3740.6692208324457</v>
      </c>
      <c r="K179" s="13">
        <v>3.8965130960789089</v>
      </c>
      <c r="L179" s="13">
        <v>742.16884941014996</v>
      </c>
      <c r="M179" s="13">
        <v>23.535664777878907</v>
      </c>
      <c r="N179" s="13">
        <v>4482.8380702425957</v>
      </c>
    </row>
    <row r="180" spans="1:14" ht="25" outlineLevel="3" x14ac:dyDescent="0.25">
      <c r="A180" s="1" t="s">
        <v>327</v>
      </c>
      <c r="B180" s="3" t="s">
        <v>59</v>
      </c>
      <c r="C180" s="3" t="s">
        <v>60</v>
      </c>
      <c r="D180" s="3" t="s">
        <v>321</v>
      </c>
      <c r="E180" s="8" t="s">
        <v>322</v>
      </c>
      <c r="F180" s="10" t="s">
        <v>72</v>
      </c>
      <c r="G180" s="62">
        <v>0.97</v>
      </c>
      <c r="H180" s="31">
        <v>0.34140000000000015</v>
      </c>
      <c r="I180" s="12">
        <v>19.639151681799998</v>
      </c>
      <c r="J180" s="12">
        <v>19.049977131345997</v>
      </c>
      <c r="K180" s="12">
        <v>3.8965130960789089</v>
      </c>
      <c r="L180" s="12">
        <v>3.7796177031965428</v>
      </c>
      <c r="M180" s="12">
        <v>23.535664777878907</v>
      </c>
      <c r="N180" s="12">
        <v>22.82959483454254</v>
      </c>
    </row>
    <row r="181" spans="1:14" outlineLevel="2" x14ac:dyDescent="0.25">
      <c r="A181" s="14" t="s">
        <v>328</v>
      </c>
      <c r="B181" s="50" t="s">
        <v>56</v>
      </c>
      <c r="C181" s="51" t="s">
        <v>56</v>
      </c>
      <c r="D181" s="51" t="s">
        <v>56</v>
      </c>
      <c r="E181" s="51" t="s">
        <v>329</v>
      </c>
      <c r="F181" s="15" t="s">
        <v>56</v>
      </c>
      <c r="G181" s="60"/>
      <c r="H181" s="30">
        <v>0.34139999999999993</v>
      </c>
      <c r="I181" s="16"/>
      <c r="J181" s="16">
        <v>1242.5530750578005</v>
      </c>
      <c r="K181" s="16"/>
      <c r="L181" s="16">
        <v>2405.7559045725716</v>
      </c>
      <c r="M181" s="16"/>
      <c r="N181" s="16">
        <v>3648.3089796303721</v>
      </c>
    </row>
    <row r="182" spans="1:14" ht="25" outlineLevel="3" x14ac:dyDescent="0.25">
      <c r="A182" s="1" t="s">
        <v>330</v>
      </c>
      <c r="B182" s="3" t="s">
        <v>59</v>
      </c>
      <c r="C182" s="3" t="s">
        <v>60</v>
      </c>
      <c r="D182" s="3" t="s">
        <v>331</v>
      </c>
      <c r="E182" s="8" t="s">
        <v>332</v>
      </c>
      <c r="F182" s="10" t="s">
        <v>72</v>
      </c>
      <c r="G182" s="62">
        <v>791.82</v>
      </c>
      <c r="H182" s="31">
        <v>0.34139999999999993</v>
      </c>
      <c r="I182" s="12">
        <v>1.5692367900000004</v>
      </c>
      <c r="J182" s="12">
        <v>1242.5530750578005</v>
      </c>
      <c r="K182" s="12">
        <v>3.0382611004679996</v>
      </c>
      <c r="L182" s="12">
        <v>2405.7559045725716</v>
      </c>
      <c r="M182" s="12">
        <v>4.6074978904680002</v>
      </c>
      <c r="N182" s="12">
        <v>3648.3089796303721</v>
      </c>
    </row>
    <row r="183" spans="1:14" outlineLevel="1" x14ac:dyDescent="0.25">
      <c r="A183" s="37" t="s">
        <v>333</v>
      </c>
      <c r="B183" s="48"/>
      <c r="C183" s="49"/>
      <c r="D183" s="49"/>
      <c r="E183" s="49" t="s">
        <v>334</v>
      </c>
      <c r="F183" s="38"/>
      <c r="G183" s="59"/>
      <c r="H183" s="39">
        <v>0.34140000000000015</v>
      </c>
      <c r="I183" s="40"/>
      <c r="J183" s="40">
        <v>704641.56129084667</v>
      </c>
      <c r="K183" s="40"/>
      <c r="L183" s="40">
        <v>217202.51530916605</v>
      </c>
      <c r="M183" s="40"/>
      <c r="N183" s="40">
        <v>921844.07660001307</v>
      </c>
    </row>
    <row r="184" spans="1:14" outlineLevel="2" x14ac:dyDescent="0.25">
      <c r="A184" s="14" t="s">
        <v>335</v>
      </c>
      <c r="B184" s="50"/>
      <c r="C184" s="51"/>
      <c r="D184" s="51"/>
      <c r="E184" s="51" t="s">
        <v>68</v>
      </c>
      <c r="F184" s="15"/>
      <c r="G184" s="60"/>
      <c r="H184" s="30">
        <v>0.34140000000000015</v>
      </c>
      <c r="I184" s="16"/>
      <c r="J184" s="16">
        <v>329128.7904087397</v>
      </c>
      <c r="K184" s="16"/>
      <c r="L184" s="16">
        <v>51239.224476405121</v>
      </c>
      <c r="M184" s="16"/>
      <c r="N184" s="16">
        <v>380368.01488514483</v>
      </c>
    </row>
    <row r="185" spans="1:14" ht="37.5" outlineLevel="3" x14ac:dyDescent="0.25">
      <c r="A185" s="2" t="s">
        <v>336</v>
      </c>
      <c r="B185" s="4" t="s">
        <v>59</v>
      </c>
      <c r="C185" s="4" t="s">
        <v>60</v>
      </c>
      <c r="D185" s="4" t="s">
        <v>86</v>
      </c>
      <c r="E185" s="9" t="s">
        <v>87</v>
      </c>
      <c r="F185" s="11" t="s">
        <v>72</v>
      </c>
      <c r="G185" s="61">
        <v>539.48</v>
      </c>
      <c r="H185" s="32">
        <v>0.34139999999999993</v>
      </c>
      <c r="I185" s="13">
        <v>95.184132576179977</v>
      </c>
      <c r="J185" s="13">
        <v>51349.935842197578</v>
      </c>
      <c r="K185" s="13">
        <v>28.130095618264377</v>
      </c>
      <c r="L185" s="13">
        <v>15175.623984141261</v>
      </c>
      <c r="M185" s="13">
        <v>123.31422819444435</v>
      </c>
      <c r="N185" s="13">
        <v>66525.559826338838</v>
      </c>
    </row>
    <row r="186" spans="1:14" ht="25" outlineLevel="3" x14ac:dyDescent="0.25">
      <c r="A186" s="1" t="s">
        <v>337</v>
      </c>
      <c r="B186" s="3" t="s">
        <v>59</v>
      </c>
      <c r="C186" s="3" t="s">
        <v>60</v>
      </c>
      <c r="D186" s="3" t="s">
        <v>74</v>
      </c>
      <c r="E186" s="8" t="s">
        <v>75</v>
      </c>
      <c r="F186" s="10" t="s">
        <v>72</v>
      </c>
      <c r="G186" s="62">
        <v>539.48</v>
      </c>
      <c r="H186" s="31">
        <v>0.34139999999999993</v>
      </c>
      <c r="I186" s="12">
        <v>503.97516727599987</v>
      </c>
      <c r="J186" s="12">
        <v>271884.52324205643</v>
      </c>
      <c r="K186" s="12">
        <v>45.554998655897293</v>
      </c>
      <c r="L186" s="12">
        <v>24576.010674883437</v>
      </c>
      <c r="M186" s="12">
        <v>549.53016593189716</v>
      </c>
      <c r="N186" s="12">
        <v>296460.53391693986</v>
      </c>
    </row>
    <row r="187" spans="1:14" ht="25" outlineLevel="3" x14ac:dyDescent="0.25">
      <c r="A187" s="2" t="s">
        <v>338</v>
      </c>
      <c r="B187" s="4" t="s">
        <v>59</v>
      </c>
      <c r="C187" s="4" t="s">
        <v>60</v>
      </c>
      <c r="D187" s="4" t="s">
        <v>83</v>
      </c>
      <c r="E187" s="9" t="s">
        <v>84</v>
      </c>
      <c r="F187" s="11" t="s">
        <v>72</v>
      </c>
      <c r="G187" s="61">
        <v>539.48</v>
      </c>
      <c r="H187" s="32">
        <v>0.34140000000000037</v>
      </c>
      <c r="I187" s="13">
        <v>9.5865578934000002</v>
      </c>
      <c r="J187" s="13">
        <v>5171.7562523314327</v>
      </c>
      <c r="K187" s="13">
        <v>21.14545518043726</v>
      </c>
      <c r="L187" s="13">
        <v>11407.550160742292</v>
      </c>
      <c r="M187" s="13">
        <v>30.732013073837258</v>
      </c>
      <c r="N187" s="13">
        <v>16579.306413073726</v>
      </c>
    </row>
    <row r="188" spans="1:14" ht="37.5" outlineLevel="3" x14ac:dyDescent="0.25">
      <c r="A188" s="1" t="s">
        <v>339</v>
      </c>
      <c r="B188" s="3" t="s">
        <v>59</v>
      </c>
      <c r="C188" s="3" t="s">
        <v>60</v>
      </c>
      <c r="D188" s="3" t="s">
        <v>340</v>
      </c>
      <c r="E188" s="8" t="s">
        <v>341</v>
      </c>
      <c r="F188" s="10" t="s">
        <v>72</v>
      </c>
      <c r="G188" s="62">
        <v>11.54</v>
      </c>
      <c r="H188" s="31">
        <v>0.34139999999999993</v>
      </c>
      <c r="I188" s="12">
        <v>62.614824276799993</v>
      </c>
      <c r="J188" s="12">
        <v>722.57507215427188</v>
      </c>
      <c r="K188" s="12">
        <v>6.9358454625765091</v>
      </c>
      <c r="L188" s="12">
        <v>80.039656638132897</v>
      </c>
      <c r="M188" s="12">
        <v>69.550669739376502</v>
      </c>
      <c r="N188" s="12">
        <v>802.61472879240478</v>
      </c>
    </row>
    <row r="189" spans="1:14" outlineLevel="2" x14ac:dyDescent="0.25">
      <c r="A189" s="14" t="s">
        <v>342</v>
      </c>
      <c r="B189" s="50"/>
      <c r="C189" s="51"/>
      <c r="D189" s="51"/>
      <c r="E189" s="51" t="s">
        <v>132</v>
      </c>
      <c r="F189" s="15"/>
      <c r="G189" s="60"/>
      <c r="H189" s="30">
        <v>0.34140000000000015</v>
      </c>
      <c r="I189" s="16"/>
      <c r="J189" s="16">
        <v>106616.91066764726</v>
      </c>
      <c r="K189" s="16"/>
      <c r="L189" s="16">
        <v>85168.646663302658</v>
      </c>
      <c r="M189" s="16"/>
      <c r="N189" s="16">
        <v>191785.55733094993</v>
      </c>
    </row>
    <row r="190" spans="1:14" ht="25" outlineLevel="3" x14ac:dyDescent="0.25">
      <c r="A190" s="2" t="s">
        <v>343</v>
      </c>
      <c r="B190" s="4" t="s">
        <v>59</v>
      </c>
      <c r="C190" s="4" t="s">
        <v>60</v>
      </c>
      <c r="D190" s="4" t="s">
        <v>128</v>
      </c>
      <c r="E190" s="9" t="s">
        <v>129</v>
      </c>
      <c r="F190" s="11" t="s">
        <v>72</v>
      </c>
      <c r="G190" s="61">
        <v>26.13</v>
      </c>
      <c r="H190" s="32">
        <v>0.34139999999999993</v>
      </c>
      <c r="I190" s="13">
        <v>11.0481339194</v>
      </c>
      <c r="J190" s="13">
        <v>288.68773931392195</v>
      </c>
      <c r="K190" s="13">
        <v>5.7542937717654556</v>
      </c>
      <c r="L190" s="13">
        <v>150.35969625623136</v>
      </c>
      <c r="M190" s="13">
        <v>16.802427691165455</v>
      </c>
      <c r="N190" s="13">
        <v>439.04743557015331</v>
      </c>
    </row>
    <row r="191" spans="1:14" ht="25" outlineLevel="3" x14ac:dyDescent="0.25">
      <c r="A191" s="1" t="s">
        <v>344</v>
      </c>
      <c r="B191" s="3" t="s">
        <v>59</v>
      </c>
      <c r="C191" s="3" t="s">
        <v>60</v>
      </c>
      <c r="D191" s="3" t="s">
        <v>128</v>
      </c>
      <c r="E191" s="8" t="s">
        <v>129</v>
      </c>
      <c r="F191" s="10" t="s">
        <v>72</v>
      </c>
      <c r="G191" s="62">
        <v>1525.95</v>
      </c>
      <c r="H191" s="31">
        <v>0.34139999999999993</v>
      </c>
      <c r="I191" s="12">
        <v>11.0481339194</v>
      </c>
      <c r="J191" s="12">
        <v>16858.899954308428</v>
      </c>
      <c r="K191" s="12">
        <v>5.7542937717654556</v>
      </c>
      <c r="L191" s="12">
        <v>8780.764581025498</v>
      </c>
      <c r="M191" s="12">
        <v>16.802427691165455</v>
      </c>
      <c r="N191" s="12">
        <v>25639.664535333926</v>
      </c>
    </row>
    <row r="192" spans="1:14" ht="25" outlineLevel="3" x14ac:dyDescent="0.25">
      <c r="A192" s="2" t="s">
        <v>345</v>
      </c>
      <c r="B192" s="4" t="s">
        <v>59</v>
      </c>
      <c r="C192" s="4" t="s">
        <v>60</v>
      </c>
      <c r="D192" s="4" t="s">
        <v>128</v>
      </c>
      <c r="E192" s="9" t="s">
        <v>129</v>
      </c>
      <c r="F192" s="11" t="s">
        <v>72</v>
      </c>
      <c r="G192" s="61">
        <v>8.6999999999999993</v>
      </c>
      <c r="H192" s="32">
        <v>0.34139999999999993</v>
      </c>
      <c r="I192" s="13">
        <v>11.0481339194</v>
      </c>
      <c r="J192" s="13">
        <v>96.118765098779988</v>
      </c>
      <c r="K192" s="13">
        <v>5.7542937717654556</v>
      </c>
      <c r="L192" s="13">
        <v>50.062355814359449</v>
      </c>
      <c r="M192" s="13">
        <v>16.802427691165455</v>
      </c>
      <c r="N192" s="13">
        <v>146.18112091313944</v>
      </c>
    </row>
    <row r="193" spans="1:14" ht="25" outlineLevel="3" x14ac:dyDescent="0.25">
      <c r="A193" s="1" t="s">
        <v>346</v>
      </c>
      <c r="B193" s="3" t="s">
        <v>59</v>
      </c>
      <c r="C193" s="3" t="s">
        <v>60</v>
      </c>
      <c r="D193" s="3" t="s">
        <v>128</v>
      </c>
      <c r="E193" s="8" t="s">
        <v>129</v>
      </c>
      <c r="F193" s="10" t="s">
        <v>72</v>
      </c>
      <c r="G193" s="62">
        <v>179.2</v>
      </c>
      <c r="H193" s="31">
        <v>0.34140000000000015</v>
      </c>
      <c r="I193" s="12">
        <v>11.0481339194</v>
      </c>
      <c r="J193" s="12">
        <v>1979.8255983564798</v>
      </c>
      <c r="K193" s="12">
        <v>5.7542937717654556</v>
      </c>
      <c r="L193" s="12">
        <v>1031.1694439003697</v>
      </c>
      <c r="M193" s="12">
        <v>16.802427691165455</v>
      </c>
      <c r="N193" s="12">
        <v>3010.9950422568495</v>
      </c>
    </row>
    <row r="194" spans="1:14" ht="37.5" outlineLevel="3" x14ac:dyDescent="0.25">
      <c r="A194" s="2" t="s">
        <v>347</v>
      </c>
      <c r="B194" s="4" t="s">
        <v>59</v>
      </c>
      <c r="C194" s="4" t="s">
        <v>60</v>
      </c>
      <c r="D194" s="4" t="s">
        <v>138</v>
      </c>
      <c r="E194" s="9" t="s">
        <v>139</v>
      </c>
      <c r="F194" s="11" t="s">
        <v>72</v>
      </c>
      <c r="G194" s="61">
        <v>26.13</v>
      </c>
      <c r="H194" s="32">
        <v>0.3413999999999997</v>
      </c>
      <c r="I194" s="13">
        <v>78.155291450584002</v>
      </c>
      <c r="J194" s="13">
        <v>2042.19776560376</v>
      </c>
      <c r="K194" s="13">
        <v>37.334951902886743</v>
      </c>
      <c r="L194" s="13">
        <v>975.5622932224303</v>
      </c>
      <c r="M194" s="13">
        <v>115.49024335347075</v>
      </c>
      <c r="N194" s="13">
        <v>3017.7600588261903</v>
      </c>
    </row>
    <row r="195" spans="1:14" ht="37.5" outlineLevel="3" x14ac:dyDescent="0.25">
      <c r="A195" s="1" t="s">
        <v>348</v>
      </c>
      <c r="B195" s="3" t="s">
        <v>59</v>
      </c>
      <c r="C195" s="3" t="s">
        <v>60</v>
      </c>
      <c r="D195" s="3" t="s">
        <v>138</v>
      </c>
      <c r="E195" s="8" t="s">
        <v>139</v>
      </c>
      <c r="F195" s="10" t="s">
        <v>72</v>
      </c>
      <c r="G195" s="62">
        <v>8.6999999999999993</v>
      </c>
      <c r="H195" s="31">
        <v>0.34139999999999993</v>
      </c>
      <c r="I195" s="12">
        <v>78.155291450584002</v>
      </c>
      <c r="J195" s="12">
        <v>679.9510356200808</v>
      </c>
      <c r="K195" s="12">
        <v>37.334951902886743</v>
      </c>
      <c r="L195" s="12">
        <v>324.81408155511463</v>
      </c>
      <c r="M195" s="12">
        <v>115.49024335347075</v>
      </c>
      <c r="N195" s="12">
        <v>1004.7651171751954</v>
      </c>
    </row>
    <row r="196" spans="1:14" ht="25" outlineLevel="3" x14ac:dyDescent="0.25">
      <c r="A196" s="2" t="s">
        <v>349</v>
      </c>
      <c r="B196" s="4" t="s">
        <v>59</v>
      </c>
      <c r="C196" s="4" t="s">
        <v>60</v>
      </c>
      <c r="D196" s="4" t="s">
        <v>121</v>
      </c>
      <c r="E196" s="9" t="s">
        <v>122</v>
      </c>
      <c r="F196" s="11" t="s">
        <v>72</v>
      </c>
      <c r="G196" s="61">
        <v>749.91</v>
      </c>
      <c r="H196" s="32">
        <v>0.34139999999999993</v>
      </c>
      <c r="I196" s="13">
        <v>9.7532375746</v>
      </c>
      <c r="J196" s="13">
        <v>7314.0503895682859</v>
      </c>
      <c r="K196" s="13">
        <v>12.734386046626319</v>
      </c>
      <c r="L196" s="13">
        <v>9549.6434402255436</v>
      </c>
      <c r="M196" s="13">
        <v>22.487623621226319</v>
      </c>
      <c r="N196" s="13">
        <v>16863.693829793829</v>
      </c>
    </row>
    <row r="197" spans="1:14" ht="37.5" outlineLevel="3" x14ac:dyDescent="0.25">
      <c r="A197" s="1" t="s">
        <v>350</v>
      </c>
      <c r="B197" s="3" t="s">
        <v>59</v>
      </c>
      <c r="C197" s="3" t="s">
        <v>60</v>
      </c>
      <c r="D197" s="3" t="s">
        <v>143</v>
      </c>
      <c r="E197" s="8" t="s">
        <v>144</v>
      </c>
      <c r="F197" s="10" t="s">
        <v>72</v>
      </c>
      <c r="G197" s="62">
        <v>85.25</v>
      </c>
      <c r="H197" s="31">
        <v>0.34139999999999993</v>
      </c>
      <c r="I197" s="12">
        <v>62.752456048312006</v>
      </c>
      <c r="J197" s="12">
        <v>5349.6468781185986</v>
      </c>
      <c r="K197" s="12">
        <v>62.816159730208831</v>
      </c>
      <c r="L197" s="12">
        <v>5355.0776170003019</v>
      </c>
      <c r="M197" s="12">
        <v>125.56861577852084</v>
      </c>
      <c r="N197" s="12">
        <v>10704.7244951189</v>
      </c>
    </row>
    <row r="198" spans="1:14" ht="37.5" outlineLevel="3" x14ac:dyDescent="0.25">
      <c r="A198" s="2" t="s">
        <v>351</v>
      </c>
      <c r="B198" s="4" t="s">
        <v>59</v>
      </c>
      <c r="C198" s="4" t="s">
        <v>60</v>
      </c>
      <c r="D198" s="4" t="s">
        <v>146</v>
      </c>
      <c r="E198" s="9" t="s">
        <v>147</v>
      </c>
      <c r="F198" s="11" t="s">
        <v>72</v>
      </c>
      <c r="G198" s="61">
        <v>5.45</v>
      </c>
      <c r="H198" s="32">
        <v>0.34140000000000015</v>
      </c>
      <c r="I198" s="13">
        <v>732.26501458943994</v>
      </c>
      <c r="J198" s="13">
        <v>3990.844329512448</v>
      </c>
      <c r="K198" s="13">
        <v>163.29352543169659</v>
      </c>
      <c r="L198" s="13">
        <v>889.94971360274667</v>
      </c>
      <c r="M198" s="13">
        <v>895.55854002113654</v>
      </c>
      <c r="N198" s="13">
        <v>4880.7940431151947</v>
      </c>
    </row>
    <row r="199" spans="1:14" ht="25" outlineLevel="3" x14ac:dyDescent="0.25">
      <c r="A199" s="1" t="s">
        <v>352</v>
      </c>
      <c r="B199" s="3" t="s">
        <v>59</v>
      </c>
      <c r="C199" s="3" t="s">
        <v>60</v>
      </c>
      <c r="D199" s="3" t="s">
        <v>121</v>
      </c>
      <c r="E199" s="8" t="s">
        <v>122</v>
      </c>
      <c r="F199" s="10" t="s">
        <v>72</v>
      </c>
      <c r="G199" s="62">
        <v>1739.98</v>
      </c>
      <c r="H199" s="31">
        <v>0.34139999999999993</v>
      </c>
      <c r="I199" s="12">
        <v>9.7532375746</v>
      </c>
      <c r="J199" s="12">
        <v>16970.438315052506</v>
      </c>
      <c r="K199" s="12">
        <v>12.734386046626319</v>
      </c>
      <c r="L199" s="12">
        <v>22157.577033408863</v>
      </c>
      <c r="M199" s="12">
        <v>22.487623621226319</v>
      </c>
      <c r="N199" s="12">
        <v>39128.015348461369</v>
      </c>
    </row>
    <row r="200" spans="1:14" ht="37.5" outlineLevel="3" x14ac:dyDescent="0.25">
      <c r="A200" s="2" t="s">
        <v>353</v>
      </c>
      <c r="B200" s="4" t="s">
        <v>59</v>
      </c>
      <c r="C200" s="4" t="s">
        <v>60</v>
      </c>
      <c r="D200" s="4" t="s">
        <v>354</v>
      </c>
      <c r="E200" s="9" t="s">
        <v>355</v>
      </c>
      <c r="F200" s="11" t="s">
        <v>72</v>
      </c>
      <c r="G200" s="61">
        <v>1739.98</v>
      </c>
      <c r="H200" s="32">
        <v>0.34139999999999993</v>
      </c>
      <c r="I200" s="13">
        <v>29.337262438127997</v>
      </c>
      <c r="J200" s="13">
        <v>51046.249897093956</v>
      </c>
      <c r="K200" s="13">
        <v>20.634528217158365</v>
      </c>
      <c r="L200" s="13">
        <v>35903.666407291203</v>
      </c>
      <c r="M200" s="13">
        <v>49.971790655286362</v>
      </c>
      <c r="N200" s="13">
        <v>86949.916304385159</v>
      </c>
    </row>
    <row r="201" spans="1:14" outlineLevel="2" x14ac:dyDescent="0.25">
      <c r="A201" s="14" t="s">
        <v>356</v>
      </c>
      <c r="B201" s="50"/>
      <c r="C201" s="51"/>
      <c r="D201" s="51"/>
      <c r="E201" s="51" t="s">
        <v>165</v>
      </c>
      <c r="F201" s="15"/>
      <c r="G201" s="60"/>
      <c r="H201" s="30">
        <v>0.34139999999999993</v>
      </c>
      <c r="I201" s="16"/>
      <c r="J201" s="16">
        <v>115356.24841727565</v>
      </c>
      <c r="K201" s="16"/>
      <c r="L201" s="16">
        <v>67594.740961168471</v>
      </c>
      <c r="M201" s="16"/>
      <c r="N201" s="16">
        <v>182950.98937844412</v>
      </c>
    </row>
    <row r="202" spans="1:14" ht="25" outlineLevel="3" x14ac:dyDescent="0.25">
      <c r="A202" s="1" t="s">
        <v>357</v>
      </c>
      <c r="B202" s="3" t="s">
        <v>59</v>
      </c>
      <c r="C202" s="3" t="s">
        <v>60</v>
      </c>
      <c r="D202" s="3" t="s">
        <v>167</v>
      </c>
      <c r="E202" s="8" t="s">
        <v>168</v>
      </c>
      <c r="F202" s="10" t="s">
        <v>72</v>
      </c>
      <c r="G202" s="62">
        <v>1086.4100000000001</v>
      </c>
      <c r="H202" s="31">
        <v>0.34139999999999993</v>
      </c>
      <c r="I202" s="12">
        <v>15.482886827599998</v>
      </c>
      <c r="J202" s="12">
        <v>16820.763078372915</v>
      </c>
      <c r="K202" s="12">
        <v>26.172012129869984</v>
      </c>
      <c r="L202" s="12">
        <v>28433.535698012052</v>
      </c>
      <c r="M202" s="12">
        <v>41.654898957469982</v>
      </c>
      <c r="N202" s="12">
        <v>45254.298776384967</v>
      </c>
    </row>
    <row r="203" spans="1:14" ht="25" outlineLevel="3" x14ac:dyDescent="0.25">
      <c r="A203" s="2" t="s">
        <v>358</v>
      </c>
      <c r="B203" s="4" t="s">
        <v>59</v>
      </c>
      <c r="C203" s="4" t="s">
        <v>60</v>
      </c>
      <c r="D203" s="4" t="s">
        <v>170</v>
      </c>
      <c r="E203" s="9" t="s">
        <v>171</v>
      </c>
      <c r="F203" s="11" t="s">
        <v>72</v>
      </c>
      <c r="G203" s="61">
        <v>1086.4100000000001</v>
      </c>
      <c r="H203" s="32">
        <v>0.3413999999999997</v>
      </c>
      <c r="I203" s="13">
        <v>74.047038575399995</v>
      </c>
      <c r="J203" s="13">
        <v>80445.443178700312</v>
      </c>
      <c r="K203" s="13">
        <v>18.765750290744478</v>
      </c>
      <c r="L203" s="13">
        <v>20387.298773367715</v>
      </c>
      <c r="M203" s="13">
        <v>92.812788866144473</v>
      </c>
      <c r="N203" s="13">
        <v>100832.74195206803</v>
      </c>
    </row>
    <row r="204" spans="1:14" ht="25" outlineLevel="3" x14ac:dyDescent="0.25">
      <c r="A204" s="1" t="s">
        <v>359</v>
      </c>
      <c r="B204" s="3" t="s">
        <v>59</v>
      </c>
      <c r="C204" s="3" t="s">
        <v>60</v>
      </c>
      <c r="D204" s="3" t="s">
        <v>173</v>
      </c>
      <c r="E204" s="8" t="s">
        <v>174</v>
      </c>
      <c r="F204" s="10" t="s">
        <v>72</v>
      </c>
      <c r="G204" s="62">
        <v>1086.4100000000001</v>
      </c>
      <c r="H204" s="31">
        <v>0.34139999999999993</v>
      </c>
      <c r="I204" s="12">
        <v>12.009289944199999</v>
      </c>
      <c r="J204" s="12">
        <v>13047.012688278322</v>
      </c>
      <c r="K204" s="12">
        <v>8.0084945738933584</v>
      </c>
      <c r="L204" s="12">
        <v>8700.5085900234844</v>
      </c>
      <c r="M204" s="12">
        <v>20.017784518093357</v>
      </c>
      <c r="N204" s="12">
        <v>21747.521278301807</v>
      </c>
    </row>
    <row r="205" spans="1:14" ht="25" outlineLevel="3" x14ac:dyDescent="0.25">
      <c r="A205" s="2" t="s">
        <v>360</v>
      </c>
      <c r="B205" s="4" t="s">
        <v>59</v>
      </c>
      <c r="C205" s="4" t="s">
        <v>60</v>
      </c>
      <c r="D205" s="4" t="s">
        <v>176</v>
      </c>
      <c r="E205" s="9" t="s">
        <v>177</v>
      </c>
      <c r="F205" s="11" t="s">
        <v>72</v>
      </c>
      <c r="G205" s="61">
        <v>1086.4100000000001</v>
      </c>
      <c r="H205" s="32">
        <v>0.34140000000000015</v>
      </c>
      <c r="I205" s="13">
        <v>3.4213198426</v>
      </c>
      <c r="J205" s="13">
        <v>3716.9560901990662</v>
      </c>
      <c r="K205" s="13">
        <v>7.1289177624879185</v>
      </c>
      <c r="L205" s="13">
        <v>7744.927546344501</v>
      </c>
      <c r="M205" s="13">
        <v>10.550237605087919</v>
      </c>
      <c r="N205" s="13">
        <v>11461.883636543567</v>
      </c>
    </row>
    <row r="206" spans="1:14" ht="25" outlineLevel="3" x14ac:dyDescent="0.25">
      <c r="A206" s="1" t="s">
        <v>361</v>
      </c>
      <c r="B206" s="3" t="s">
        <v>59</v>
      </c>
      <c r="C206" s="3" t="s">
        <v>60</v>
      </c>
      <c r="D206" s="3" t="s">
        <v>179</v>
      </c>
      <c r="E206" s="8" t="s">
        <v>180</v>
      </c>
      <c r="F206" s="10" t="s">
        <v>72</v>
      </c>
      <c r="G206" s="62">
        <v>1086.4100000000001</v>
      </c>
      <c r="H206" s="31">
        <v>0.34140000000000015</v>
      </c>
      <c r="I206" s="12">
        <v>0.80025375340000005</v>
      </c>
      <c r="J206" s="12">
        <v>869.40368023129406</v>
      </c>
      <c r="K206" s="12">
        <v>1.6675943617592799</v>
      </c>
      <c r="L206" s="12">
        <v>1811.6911905588995</v>
      </c>
      <c r="M206" s="12">
        <v>2.4678481151592799</v>
      </c>
      <c r="N206" s="12">
        <v>2681.0948707901935</v>
      </c>
    </row>
    <row r="207" spans="1:14" ht="25" outlineLevel="3" x14ac:dyDescent="0.25">
      <c r="A207" s="2" t="s">
        <v>362</v>
      </c>
      <c r="B207" s="4" t="s">
        <v>59</v>
      </c>
      <c r="C207" s="4" t="s">
        <v>60</v>
      </c>
      <c r="D207" s="4" t="s">
        <v>363</v>
      </c>
      <c r="E207" s="9" t="s">
        <v>364</v>
      </c>
      <c r="F207" s="11" t="s">
        <v>72</v>
      </c>
      <c r="G207" s="61">
        <v>1.84</v>
      </c>
      <c r="H207" s="32">
        <v>0.34139999999999993</v>
      </c>
      <c r="I207" s="13">
        <v>35.677320429199995</v>
      </c>
      <c r="J207" s="13">
        <v>65.646269589727993</v>
      </c>
      <c r="K207" s="13">
        <v>40.373372098579253</v>
      </c>
      <c r="L207" s="13">
        <v>74.287004661385836</v>
      </c>
      <c r="M207" s="13">
        <v>76.050692527779248</v>
      </c>
      <c r="N207" s="13">
        <v>139.93327425111383</v>
      </c>
    </row>
    <row r="208" spans="1:14" ht="25" outlineLevel="3" x14ac:dyDescent="0.25">
      <c r="A208" s="1" t="s">
        <v>365</v>
      </c>
      <c r="B208" s="3" t="s">
        <v>59</v>
      </c>
      <c r="C208" s="3" t="s">
        <v>60</v>
      </c>
      <c r="D208" s="3" t="s">
        <v>363</v>
      </c>
      <c r="E208" s="8" t="s">
        <v>364</v>
      </c>
      <c r="F208" s="10" t="s">
        <v>72</v>
      </c>
      <c r="G208" s="62">
        <v>10.96</v>
      </c>
      <c r="H208" s="31">
        <v>0.34139999999999993</v>
      </c>
      <c r="I208" s="12">
        <v>35.677320429199995</v>
      </c>
      <c r="J208" s="12">
        <v>391.02343190403195</v>
      </c>
      <c r="K208" s="12">
        <v>40.373372098579253</v>
      </c>
      <c r="L208" s="12">
        <v>442.49215820042872</v>
      </c>
      <c r="M208" s="12">
        <v>76.050692527779248</v>
      </c>
      <c r="N208" s="12">
        <v>833.51559010446067</v>
      </c>
    </row>
    <row r="209" spans="1:14" outlineLevel="2" x14ac:dyDescent="0.25">
      <c r="A209" s="14" t="s">
        <v>366</v>
      </c>
      <c r="B209" s="50"/>
      <c r="C209" s="51"/>
      <c r="D209" s="51"/>
      <c r="E209" s="51" t="s">
        <v>191</v>
      </c>
      <c r="F209" s="15"/>
      <c r="G209" s="60"/>
      <c r="H209" s="30">
        <v>0.34139999999999993</v>
      </c>
      <c r="I209" s="16"/>
      <c r="J209" s="16">
        <v>24070.542091701005</v>
      </c>
      <c r="K209" s="16"/>
      <c r="L209" s="16">
        <v>1306.4938543059204</v>
      </c>
      <c r="M209" s="16"/>
      <c r="N209" s="16">
        <v>25377.035946006923</v>
      </c>
    </row>
    <row r="210" spans="1:14" ht="37.5" outlineLevel="3" x14ac:dyDescent="0.25">
      <c r="A210" s="2" t="s">
        <v>367</v>
      </c>
      <c r="B210" s="4" t="s">
        <v>59</v>
      </c>
      <c r="C210" s="4" t="s">
        <v>60</v>
      </c>
      <c r="D210" s="4" t="s">
        <v>193</v>
      </c>
      <c r="E210" s="9" t="s">
        <v>194</v>
      </c>
      <c r="F210" s="11" t="s">
        <v>72</v>
      </c>
      <c r="G210" s="61">
        <v>7.34</v>
      </c>
      <c r="H210" s="32">
        <v>0.34139999999999993</v>
      </c>
      <c r="I210" s="13">
        <v>226.04793786059997</v>
      </c>
      <c r="J210" s="13">
        <v>1659.1918638968039</v>
      </c>
      <c r="K210" s="13">
        <v>79.882939714357974</v>
      </c>
      <c r="L210" s="13">
        <v>586.34077750338724</v>
      </c>
      <c r="M210" s="13">
        <v>305.93087757495795</v>
      </c>
      <c r="N210" s="13">
        <v>2245.5326414001911</v>
      </c>
    </row>
    <row r="211" spans="1:14" ht="25" outlineLevel="3" x14ac:dyDescent="0.25">
      <c r="A211" s="1" t="s">
        <v>368</v>
      </c>
      <c r="B211" s="3" t="s">
        <v>59</v>
      </c>
      <c r="C211" s="3" t="s">
        <v>60</v>
      </c>
      <c r="D211" s="3" t="s">
        <v>199</v>
      </c>
      <c r="E211" s="8" t="s">
        <v>200</v>
      </c>
      <c r="F211" s="10" t="s">
        <v>72</v>
      </c>
      <c r="G211" s="62">
        <v>11.05</v>
      </c>
      <c r="H211" s="31">
        <v>0.34139999999999993</v>
      </c>
      <c r="I211" s="12">
        <v>2028.1764912039998</v>
      </c>
      <c r="J211" s="12">
        <v>22411.3502278042</v>
      </c>
      <c r="K211" s="12">
        <v>65.172224145025666</v>
      </c>
      <c r="L211" s="12">
        <v>720.15307680253318</v>
      </c>
      <c r="M211" s="12">
        <v>2093.3487153490255</v>
      </c>
      <c r="N211" s="12">
        <v>23131.503304606733</v>
      </c>
    </row>
    <row r="212" spans="1:14" outlineLevel="2" x14ac:dyDescent="0.25">
      <c r="A212" s="14" t="s">
        <v>369</v>
      </c>
      <c r="B212" s="50"/>
      <c r="C212" s="51"/>
      <c r="D212" s="51"/>
      <c r="E212" s="51" t="s">
        <v>202</v>
      </c>
      <c r="F212" s="15"/>
      <c r="G212" s="60"/>
      <c r="H212" s="30">
        <v>0.34139999999999993</v>
      </c>
      <c r="I212" s="16"/>
      <c r="J212" s="16">
        <v>27221.355226625834</v>
      </c>
      <c r="K212" s="16"/>
      <c r="L212" s="16">
        <v>6244.4036612405853</v>
      </c>
      <c r="M212" s="16"/>
      <c r="N212" s="16">
        <v>33465.758887866425</v>
      </c>
    </row>
    <row r="213" spans="1:14" ht="62.5" outlineLevel="3" x14ac:dyDescent="0.25">
      <c r="A213" s="2" t="s">
        <v>370</v>
      </c>
      <c r="B213" s="4" t="s">
        <v>59</v>
      </c>
      <c r="C213" s="4" t="s">
        <v>60</v>
      </c>
      <c r="D213" s="4" t="s">
        <v>371</v>
      </c>
      <c r="E213" s="9" t="s">
        <v>372</v>
      </c>
      <c r="F213" s="11" t="s">
        <v>206</v>
      </c>
      <c r="G213" s="61">
        <v>1</v>
      </c>
      <c r="H213" s="32">
        <v>0.34139999999999993</v>
      </c>
      <c r="I213" s="13">
        <v>2101.5928389526021</v>
      </c>
      <c r="J213" s="13">
        <v>2101.5928389526021</v>
      </c>
      <c r="K213" s="13">
        <v>317.01020667008152</v>
      </c>
      <c r="L213" s="13">
        <v>317.01020667008152</v>
      </c>
      <c r="M213" s="13">
        <v>2418.6030456226836</v>
      </c>
      <c r="N213" s="13">
        <v>2418.6030456226836</v>
      </c>
    </row>
    <row r="214" spans="1:14" ht="62.5" outlineLevel="3" x14ac:dyDescent="0.25">
      <c r="A214" s="1" t="s">
        <v>373</v>
      </c>
      <c r="B214" s="3" t="s">
        <v>59</v>
      </c>
      <c r="C214" s="3" t="s">
        <v>60</v>
      </c>
      <c r="D214" s="3" t="s">
        <v>371</v>
      </c>
      <c r="E214" s="8" t="s">
        <v>372</v>
      </c>
      <c r="F214" s="10" t="s">
        <v>206</v>
      </c>
      <c r="G214" s="62">
        <v>1</v>
      </c>
      <c r="H214" s="31">
        <v>0.34139999999999993</v>
      </c>
      <c r="I214" s="12">
        <v>2101.5928389526021</v>
      </c>
      <c r="J214" s="12">
        <v>2101.5928389526021</v>
      </c>
      <c r="K214" s="12">
        <v>317.01020667008152</v>
      </c>
      <c r="L214" s="12">
        <v>317.01020667008152</v>
      </c>
      <c r="M214" s="12">
        <v>2418.6030456226836</v>
      </c>
      <c r="N214" s="12">
        <v>2418.6030456226836</v>
      </c>
    </row>
    <row r="215" spans="1:14" ht="50" outlineLevel="3" x14ac:dyDescent="0.25">
      <c r="A215" s="2" t="s">
        <v>374</v>
      </c>
      <c r="B215" s="4" t="s">
        <v>59</v>
      </c>
      <c r="C215" s="4" t="s">
        <v>60</v>
      </c>
      <c r="D215" s="4" t="s">
        <v>215</v>
      </c>
      <c r="E215" s="9" t="s">
        <v>216</v>
      </c>
      <c r="F215" s="11" t="s">
        <v>206</v>
      </c>
      <c r="G215" s="61">
        <v>17</v>
      </c>
      <c r="H215" s="32">
        <v>0.3413999999999997</v>
      </c>
      <c r="I215" s="13">
        <v>1208.0873050026016</v>
      </c>
      <c r="J215" s="13">
        <v>20537.484185044228</v>
      </c>
      <c r="K215" s="13">
        <v>294.72176158400248</v>
      </c>
      <c r="L215" s="13">
        <v>5010.2699469280415</v>
      </c>
      <c r="M215" s="13">
        <v>1502.8090665866041</v>
      </c>
      <c r="N215" s="13">
        <v>25547.75413197227</v>
      </c>
    </row>
    <row r="216" spans="1:14" ht="50" outlineLevel="3" x14ac:dyDescent="0.25">
      <c r="A216" s="1" t="s">
        <v>375</v>
      </c>
      <c r="B216" s="3" t="s">
        <v>59</v>
      </c>
      <c r="C216" s="3" t="s">
        <v>60</v>
      </c>
      <c r="D216" s="3" t="s">
        <v>204</v>
      </c>
      <c r="E216" s="8" t="s">
        <v>205</v>
      </c>
      <c r="F216" s="10" t="s">
        <v>206</v>
      </c>
      <c r="G216" s="62">
        <v>2</v>
      </c>
      <c r="H216" s="31">
        <v>0.34139999999999993</v>
      </c>
      <c r="I216" s="12">
        <v>1240.3426818382018</v>
      </c>
      <c r="J216" s="12">
        <v>2480.6853636764035</v>
      </c>
      <c r="K216" s="12">
        <v>300.05665048619039</v>
      </c>
      <c r="L216" s="12">
        <v>600.11330097238078</v>
      </c>
      <c r="M216" s="12">
        <v>1540.3993323243922</v>
      </c>
      <c r="N216" s="12">
        <v>3080.7986646487843</v>
      </c>
    </row>
    <row r="217" spans="1:14" outlineLevel="2" x14ac:dyDescent="0.25">
      <c r="A217" s="14" t="s">
        <v>376</v>
      </c>
      <c r="B217" s="50"/>
      <c r="C217" s="51"/>
      <c r="D217" s="51"/>
      <c r="E217" s="51" t="s">
        <v>219</v>
      </c>
      <c r="F217" s="15"/>
      <c r="G217" s="60"/>
      <c r="H217" s="30">
        <v>0.34140000000000015</v>
      </c>
      <c r="I217" s="16"/>
      <c r="J217" s="16">
        <v>56123.039643721197</v>
      </c>
      <c r="K217" s="16"/>
      <c r="L217" s="16">
        <v>2324.1274091370342</v>
      </c>
      <c r="M217" s="16"/>
      <c r="N217" s="16">
        <v>58447.16705285824</v>
      </c>
    </row>
    <row r="218" spans="1:14" ht="37.5" outlineLevel="3" x14ac:dyDescent="0.25">
      <c r="A218" s="2" t="s">
        <v>377</v>
      </c>
      <c r="B218" s="4" t="s">
        <v>59</v>
      </c>
      <c r="C218" s="4" t="s">
        <v>60</v>
      </c>
      <c r="D218" s="4" t="s">
        <v>225</v>
      </c>
      <c r="E218" s="9" t="s">
        <v>226</v>
      </c>
      <c r="F218" s="11" t="s">
        <v>72</v>
      </c>
      <c r="G218" s="61">
        <v>1.9</v>
      </c>
      <c r="H218" s="32">
        <v>0.34140000000000015</v>
      </c>
      <c r="I218" s="13">
        <v>942.65259223200007</v>
      </c>
      <c r="J218" s="13">
        <v>1791.0399252408001</v>
      </c>
      <c r="K218" s="13">
        <v>27.762368459961635</v>
      </c>
      <c r="L218" s="13">
        <v>52.748500073927062</v>
      </c>
      <c r="M218" s="13">
        <v>970.41496069196171</v>
      </c>
      <c r="N218" s="13">
        <v>1843.7884253147272</v>
      </c>
    </row>
    <row r="219" spans="1:14" ht="37.5" outlineLevel="3" x14ac:dyDescent="0.25">
      <c r="A219" s="1" t="s">
        <v>378</v>
      </c>
      <c r="B219" s="3" t="s">
        <v>59</v>
      </c>
      <c r="C219" s="3" t="s">
        <v>60</v>
      </c>
      <c r="D219" s="3" t="s">
        <v>225</v>
      </c>
      <c r="E219" s="8" t="s">
        <v>226</v>
      </c>
      <c r="F219" s="10" t="s">
        <v>72</v>
      </c>
      <c r="G219" s="62">
        <v>17.62</v>
      </c>
      <c r="H219" s="31">
        <v>0.34140000000000015</v>
      </c>
      <c r="I219" s="12">
        <v>942.65259223200007</v>
      </c>
      <c r="J219" s="12">
        <v>16609.538675127842</v>
      </c>
      <c r="K219" s="12">
        <v>27.762368459961635</v>
      </c>
      <c r="L219" s="12">
        <v>489.17293226452603</v>
      </c>
      <c r="M219" s="12">
        <v>970.41496069196171</v>
      </c>
      <c r="N219" s="12">
        <v>17098.711607392368</v>
      </c>
    </row>
    <row r="220" spans="1:14" ht="37.5" outlineLevel="3" x14ac:dyDescent="0.25">
      <c r="A220" s="2" t="s">
        <v>379</v>
      </c>
      <c r="B220" s="4" t="s">
        <v>59</v>
      </c>
      <c r="C220" s="4" t="s">
        <v>60</v>
      </c>
      <c r="D220" s="4" t="s">
        <v>225</v>
      </c>
      <c r="E220" s="9" t="s">
        <v>226</v>
      </c>
      <c r="F220" s="11" t="s">
        <v>72</v>
      </c>
      <c r="G220" s="61">
        <v>6.72</v>
      </c>
      <c r="H220" s="32">
        <v>0.34139999999999993</v>
      </c>
      <c r="I220" s="13">
        <v>942.65259223200007</v>
      </c>
      <c r="J220" s="13">
        <v>6334.6254197990402</v>
      </c>
      <c r="K220" s="13">
        <v>27.762368459961635</v>
      </c>
      <c r="L220" s="13">
        <v>186.56311605094197</v>
      </c>
      <c r="M220" s="13">
        <v>970.41496069196171</v>
      </c>
      <c r="N220" s="13">
        <v>6521.1885358499821</v>
      </c>
    </row>
    <row r="221" spans="1:14" ht="37.5" outlineLevel="3" x14ac:dyDescent="0.25">
      <c r="A221" s="1" t="s">
        <v>380</v>
      </c>
      <c r="B221" s="3" t="s">
        <v>59</v>
      </c>
      <c r="C221" s="3" t="s">
        <v>60</v>
      </c>
      <c r="D221" s="3" t="s">
        <v>225</v>
      </c>
      <c r="E221" s="8" t="s">
        <v>226</v>
      </c>
      <c r="F221" s="10" t="s">
        <v>72</v>
      </c>
      <c r="G221" s="62">
        <v>6.79</v>
      </c>
      <c r="H221" s="31">
        <v>0.34140000000000015</v>
      </c>
      <c r="I221" s="12">
        <v>942.65259223200007</v>
      </c>
      <c r="J221" s="12">
        <v>6400.6111012552801</v>
      </c>
      <c r="K221" s="12">
        <v>27.762368459961635</v>
      </c>
      <c r="L221" s="12">
        <v>188.50648184314014</v>
      </c>
      <c r="M221" s="12">
        <v>970.41496069196171</v>
      </c>
      <c r="N221" s="12">
        <v>6589.1175830984203</v>
      </c>
    </row>
    <row r="222" spans="1:14" ht="37.5" outlineLevel="3" x14ac:dyDescent="0.25">
      <c r="A222" s="2" t="s">
        <v>381</v>
      </c>
      <c r="B222" s="4" t="s">
        <v>59</v>
      </c>
      <c r="C222" s="4" t="s">
        <v>60</v>
      </c>
      <c r="D222" s="4" t="s">
        <v>225</v>
      </c>
      <c r="E222" s="9" t="s">
        <v>226</v>
      </c>
      <c r="F222" s="11" t="s">
        <v>72</v>
      </c>
      <c r="G222" s="61">
        <v>6.82</v>
      </c>
      <c r="H222" s="32">
        <v>0.34140000000000015</v>
      </c>
      <c r="I222" s="13">
        <v>942.65259223200007</v>
      </c>
      <c r="J222" s="13">
        <v>6428.8906790222409</v>
      </c>
      <c r="K222" s="13">
        <v>27.762368459961635</v>
      </c>
      <c r="L222" s="13">
        <v>189.33935289693818</v>
      </c>
      <c r="M222" s="13">
        <v>970.41496069196171</v>
      </c>
      <c r="N222" s="13">
        <v>6618.2300319191791</v>
      </c>
    </row>
    <row r="223" spans="1:14" ht="37.5" outlineLevel="3" x14ac:dyDescent="0.25">
      <c r="A223" s="1" t="s">
        <v>382</v>
      </c>
      <c r="B223" s="3" t="s">
        <v>59</v>
      </c>
      <c r="C223" s="3" t="s">
        <v>60</v>
      </c>
      <c r="D223" s="3" t="s">
        <v>225</v>
      </c>
      <c r="E223" s="8" t="s">
        <v>226</v>
      </c>
      <c r="F223" s="10" t="s">
        <v>72</v>
      </c>
      <c r="G223" s="62">
        <v>11.58</v>
      </c>
      <c r="H223" s="31">
        <v>0.34140000000000015</v>
      </c>
      <c r="I223" s="12">
        <v>942.65259223200007</v>
      </c>
      <c r="J223" s="12">
        <v>10915.917018046561</v>
      </c>
      <c r="K223" s="12">
        <v>27.762368459961635</v>
      </c>
      <c r="L223" s="12">
        <v>321.48822676635609</v>
      </c>
      <c r="M223" s="12">
        <v>970.41496069196171</v>
      </c>
      <c r="N223" s="12">
        <v>11237.405244812917</v>
      </c>
    </row>
    <row r="224" spans="1:14" ht="25" outlineLevel="3" x14ac:dyDescent="0.25">
      <c r="A224" s="2" t="s">
        <v>383</v>
      </c>
      <c r="B224" s="4" t="s">
        <v>59</v>
      </c>
      <c r="C224" s="4" t="s">
        <v>60</v>
      </c>
      <c r="D224" s="4" t="s">
        <v>230</v>
      </c>
      <c r="E224" s="9" t="s">
        <v>231</v>
      </c>
      <c r="F224" s="11" t="s">
        <v>153</v>
      </c>
      <c r="G224" s="61">
        <v>38.770000000000003</v>
      </c>
      <c r="H224" s="32">
        <v>0.3413999999999997</v>
      </c>
      <c r="I224" s="13">
        <v>149.125101336</v>
      </c>
      <c r="J224" s="13">
        <v>5781.5801787967202</v>
      </c>
      <c r="K224" s="13">
        <v>20.96603242829471</v>
      </c>
      <c r="L224" s="13">
        <v>812.8530772449858</v>
      </c>
      <c r="M224" s="13">
        <v>170.09113376429471</v>
      </c>
      <c r="N224" s="13">
        <v>6594.433256041706</v>
      </c>
    </row>
    <row r="225" spans="1:14" ht="37.5" outlineLevel="3" x14ac:dyDescent="0.25">
      <c r="A225" s="1" t="s">
        <v>384</v>
      </c>
      <c r="B225" s="3" t="s">
        <v>59</v>
      </c>
      <c r="C225" s="3" t="s">
        <v>60</v>
      </c>
      <c r="D225" s="3" t="s">
        <v>225</v>
      </c>
      <c r="E225" s="8" t="s">
        <v>226</v>
      </c>
      <c r="F225" s="10" t="s">
        <v>72</v>
      </c>
      <c r="G225" s="62">
        <v>1.76</v>
      </c>
      <c r="H225" s="31">
        <v>0.34139999999999993</v>
      </c>
      <c r="I225" s="12">
        <v>942.65259223200007</v>
      </c>
      <c r="J225" s="12">
        <v>1659.0685623283202</v>
      </c>
      <c r="K225" s="12">
        <v>27.762368459961635</v>
      </c>
      <c r="L225" s="12">
        <v>48.861768489532324</v>
      </c>
      <c r="M225" s="12">
        <v>970.41496069196171</v>
      </c>
      <c r="N225" s="12">
        <v>1707.9303308178526</v>
      </c>
    </row>
    <row r="226" spans="1:14" ht="25" outlineLevel="3" x14ac:dyDescent="0.25">
      <c r="A226" s="2" t="s">
        <v>385</v>
      </c>
      <c r="B226" s="4" t="s">
        <v>59</v>
      </c>
      <c r="C226" s="4" t="s">
        <v>60</v>
      </c>
      <c r="D226" s="4" t="s">
        <v>386</v>
      </c>
      <c r="E226" s="9" t="s">
        <v>387</v>
      </c>
      <c r="F226" s="11" t="s">
        <v>153</v>
      </c>
      <c r="G226" s="61">
        <v>1.65</v>
      </c>
      <c r="H226" s="32">
        <v>0.34139999999999993</v>
      </c>
      <c r="I226" s="13">
        <v>122.28368733599999</v>
      </c>
      <c r="J226" s="13">
        <v>201.76808410439997</v>
      </c>
      <c r="K226" s="13">
        <v>20.96603242829471</v>
      </c>
      <c r="L226" s="13">
        <v>34.593953506686262</v>
      </c>
      <c r="M226" s="13">
        <v>143.2497197642947</v>
      </c>
      <c r="N226" s="13">
        <v>236.36203761108624</v>
      </c>
    </row>
    <row r="227" spans="1:14" outlineLevel="2" x14ac:dyDescent="0.25">
      <c r="A227" s="14" t="s">
        <v>388</v>
      </c>
      <c r="B227" s="50"/>
      <c r="C227" s="51"/>
      <c r="D227" s="51"/>
      <c r="E227" s="51" t="s">
        <v>233</v>
      </c>
      <c r="F227" s="15"/>
      <c r="G227" s="60"/>
      <c r="H227" s="30">
        <v>0.34139999999999948</v>
      </c>
      <c r="I227" s="16"/>
      <c r="J227" s="16">
        <v>46124.674835136029</v>
      </c>
      <c r="K227" s="16"/>
      <c r="L227" s="16">
        <v>3324.878283606331</v>
      </c>
      <c r="M227" s="16"/>
      <c r="N227" s="16">
        <v>49449.553118742362</v>
      </c>
    </row>
    <row r="228" spans="1:14" ht="25" outlineLevel="3" x14ac:dyDescent="0.25">
      <c r="A228" s="1" t="s">
        <v>389</v>
      </c>
      <c r="B228" s="3" t="s">
        <v>59</v>
      </c>
      <c r="C228" s="3" t="s">
        <v>60</v>
      </c>
      <c r="D228" s="3" t="s">
        <v>241</v>
      </c>
      <c r="E228" s="8" t="s">
        <v>242</v>
      </c>
      <c r="F228" s="10" t="s">
        <v>206</v>
      </c>
      <c r="G228" s="62">
        <v>4</v>
      </c>
      <c r="H228" s="31">
        <v>0.34140000000000015</v>
      </c>
      <c r="I228" s="12">
        <v>630.63481465572806</v>
      </c>
      <c r="J228" s="12">
        <v>2522.5392586229123</v>
      </c>
      <c r="K228" s="12">
        <v>48.265062681745235</v>
      </c>
      <c r="L228" s="12">
        <v>193.06025072698094</v>
      </c>
      <c r="M228" s="12">
        <v>678.8998773374733</v>
      </c>
      <c r="N228" s="12">
        <v>2715.5995093498932</v>
      </c>
    </row>
    <row r="229" spans="1:14" ht="37.5" outlineLevel="3" x14ac:dyDescent="0.25">
      <c r="A229" s="2" t="s">
        <v>390</v>
      </c>
      <c r="B229" s="4" t="s">
        <v>59</v>
      </c>
      <c r="C229" s="4" t="s">
        <v>60</v>
      </c>
      <c r="D229" s="4" t="s">
        <v>238</v>
      </c>
      <c r="E229" s="9" t="s">
        <v>239</v>
      </c>
      <c r="F229" s="11" t="s">
        <v>206</v>
      </c>
      <c r="G229" s="61">
        <v>51</v>
      </c>
      <c r="H229" s="32">
        <v>0.34139999999999993</v>
      </c>
      <c r="I229" s="13">
        <v>149.147690512</v>
      </c>
      <c r="J229" s="13">
        <v>7606.5322161120002</v>
      </c>
      <c r="K229" s="13">
        <v>13.801852363900309</v>
      </c>
      <c r="L229" s="13">
        <v>703.89447055891469</v>
      </c>
      <c r="M229" s="13">
        <v>162.94954287590031</v>
      </c>
      <c r="N229" s="13">
        <v>8310.4266866709149</v>
      </c>
    </row>
    <row r="230" spans="1:14" ht="37.5" outlineLevel="3" x14ac:dyDescent="0.25">
      <c r="A230" s="1" t="s">
        <v>391</v>
      </c>
      <c r="B230" s="3" t="s">
        <v>59</v>
      </c>
      <c r="C230" s="3" t="s">
        <v>60</v>
      </c>
      <c r="D230" s="3" t="s">
        <v>266</v>
      </c>
      <c r="E230" s="8" t="s">
        <v>267</v>
      </c>
      <c r="F230" s="10" t="s">
        <v>206</v>
      </c>
      <c r="G230" s="62">
        <v>1</v>
      </c>
      <c r="H230" s="31">
        <v>0.34139999999999993</v>
      </c>
      <c r="I230" s="12">
        <v>888.27110274899985</v>
      </c>
      <c r="J230" s="12">
        <v>888.27110274899985</v>
      </c>
      <c r="K230" s="12">
        <v>43.996425398706037</v>
      </c>
      <c r="L230" s="12">
        <v>43.996425398706037</v>
      </c>
      <c r="M230" s="12">
        <v>932.26752814770589</v>
      </c>
      <c r="N230" s="12">
        <v>932.26752814770589</v>
      </c>
    </row>
    <row r="231" spans="1:14" ht="50" outlineLevel="3" x14ac:dyDescent="0.25">
      <c r="A231" s="2" t="s">
        <v>392</v>
      </c>
      <c r="B231" s="4" t="s">
        <v>59</v>
      </c>
      <c r="C231" s="4" t="s">
        <v>60</v>
      </c>
      <c r="D231" s="4" t="s">
        <v>393</v>
      </c>
      <c r="E231" s="9" t="s">
        <v>394</v>
      </c>
      <c r="F231" s="11" t="s">
        <v>206</v>
      </c>
      <c r="G231" s="61">
        <v>5</v>
      </c>
      <c r="H231" s="32">
        <v>0.34139999999999993</v>
      </c>
      <c r="I231" s="13">
        <v>1392.8639646039999</v>
      </c>
      <c r="J231" s="13">
        <v>6964.3198230199996</v>
      </c>
      <c r="K231" s="13">
        <v>96.818332703274791</v>
      </c>
      <c r="L231" s="13">
        <v>484.09166351637396</v>
      </c>
      <c r="M231" s="13">
        <v>1489.6822973072747</v>
      </c>
      <c r="N231" s="13">
        <v>7448.4114865363736</v>
      </c>
    </row>
    <row r="232" spans="1:14" ht="25" outlineLevel="3" x14ac:dyDescent="0.25">
      <c r="A232" s="1" t="s">
        <v>395</v>
      </c>
      <c r="B232" s="3" t="s">
        <v>59</v>
      </c>
      <c r="C232" s="3" t="s">
        <v>60</v>
      </c>
      <c r="D232" s="3" t="s">
        <v>396</v>
      </c>
      <c r="E232" s="8" t="s">
        <v>397</v>
      </c>
      <c r="F232" s="10" t="s">
        <v>206</v>
      </c>
      <c r="G232" s="62">
        <v>2</v>
      </c>
      <c r="H232" s="31">
        <v>0.34140000000000015</v>
      </c>
      <c r="I232" s="12">
        <v>1135.9062820248</v>
      </c>
      <c r="J232" s="12">
        <v>2271.8125640496</v>
      </c>
      <c r="K232" s="12">
        <v>74.133700882442781</v>
      </c>
      <c r="L232" s="12">
        <v>148.26740176488556</v>
      </c>
      <c r="M232" s="12">
        <v>1210.0399829072428</v>
      </c>
      <c r="N232" s="12">
        <v>2420.0799658144856</v>
      </c>
    </row>
    <row r="233" spans="1:14" ht="25" outlineLevel="3" x14ac:dyDescent="0.25">
      <c r="A233" s="2" t="s">
        <v>398</v>
      </c>
      <c r="B233" s="4" t="s">
        <v>59</v>
      </c>
      <c r="C233" s="4" t="s">
        <v>60</v>
      </c>
      <c r="D233" s="4" t="s">
        <v>235</v>
      </c>
      <c r="E233" s="9" t="s">
        <v>236</v>
      </c>
      <c r="F233" s="11" t="s">
        <v>206</v>
      </c>
      <c r="G233" s="61">
        <v>69</v>
      </c>
      <c r="H233" s="32">
        <v>0.3413999999999997</v>
      </c>
      <c r="I233" s="13">
        <v>126.54531513599999</v>
      </c>
      <c r="J233" s="13">
        <v>8731.6267443839988</v>
      </c>
      <c r="K233" s="13">
        <v>20.892953544941278</v>
      </c>
      <c r="L233" s="13">
        <v>1441.6137946009476</v>
      </c>
      <c r="M233" s="13">
        <v>147.43826868094126</v>
      </c>
      <c r="N233" s="13">
        <v>10173.240538984946</v>
      </c>
    </row>
    <row r="234" spans="1:14" ht="25" outlineLevel="3" x14ac:dyDescent="0.25">
      <c r="A234" s="1" t="s">
        <v>399</v>
      </c>
      <c r="B234" s="3" t="s">
        <v>59</v>
      </c>
      <c r="C234" s="3" t="s">
        <v>60</v>
      </c>
      <c r="D234" s="3" t="s">
        <v>241</v>
      </c>
      <c r="E234" s="8" t="s">
        <v>242</v>
      </c>
      <c r="F234" s="10" t="s">
        <v>206</v>
      </c>
      <c r="G234" s="62">
        <v>1</v>
      </c>
      <c r="H234" s="31">
        <v>0.34140000000000015</v>
      </c>
      <c r="I234" s="12">
        <v>630.63481465572806</v>
      </c>
      <c r="J234" s="12">
        <v>630.63481465572806</v>
      </c>
      <c r="K234" s="12">
        <v>48.265062681745235</v>
      </c>
      <c r="L234" s="12">
        <v>48.265062681745235</v>
      </c>
      <c r="M234" s="12">
        <v>678.8998773374733</v>
      </c>
      <c r="N234" s="12">
        <v>678.8998773374733</v>
      </c>
    </row>
    <row r="235" spans="1:14" ht="25" outlineLevel="3" x14ac:dyDescent="0.25">
      <c r="A235" s="2" t="s">
        <v>400</v>
      </c>
      <c r="B235" s="4" t="s">
        <v>59</v>
      </c>
      <c r="C235" s="4" t="s">
        <v>60</v>
      </c>
      <c r="D235" s="4" t="s">
        <v>278</v>
      </c>
      <c r="E235" s="9" t="s">
        <v>279</v>
      </c>
      <c r="F235" s="11" t="s">
        <v>206</v>
      </c>
      <c r="G235" s="61">
        <v>5</v>
      </c>
      <c r="H235" s="32">
        <v>0.34139999999999993</v>
      </c>
      <c r="I235" s="13">
        <v>2857.1530566121992</v>
      </c>
      <c r="J235" s="13">
        <v>14285.765283060995</v>
      </c>
      <c r="K235" s="13">
        <v>22.615566888713147</v>
      </c>
      <c r="L235" s="13">
        <v>113.07783444356755</v>
      </c>
      <c r="M235" s="13">
        <v>2879.7686235009123</v>
      </c>
      <c r="N235" s="13">
        <v>14398.843117504563</v>
      </c>
    </row>
    <row r="236" spans="1:14" ht="25" outlineLevel="3" x14ac:dyDescent="0.25">
      <c r="A236" s="1" t="s">
        <v>401</v>
      </c>
      <c r="B236" s="3" t="s">
        <v>59</v>
      </c>
      <c r="C236" s="3" t="s">
        <v>60</v>
      </c>
      <c r="D236" s="3" t="s">
        <v>291</v>
      </c>
      <c r="E236" s="8" t="s">
        <v>292</v>
      </c>
      <c r="F236" s="10" t="s">
        <v>206</v>
      </c>
      <c r="G236" s="62">
        <v>3</v>
      </c>
      <c r="H236" s="31">
        <v>0.34140000000000015</v>
      </c>
      <c r="I236" s="12">
        <v>741.05767616059995</v>
      </c>
      <c r="J236" s="12">
        <v>2223.1730284818</v>
      </c>
      <c r="K236" s="12">
        <v>49.537126638069822</v>
      </c>
      <c r="L236" s="12">
        <v>148.61137991420946</v>
      </c>
      <c r="M236" s="12">
        <v>790.59480279866978</v>
      </c>
      <c r="N236" s="12">
        <v>2371.7844083960094</v>
      </c>
    </row>
    <row r="237" spans="1:14" outlineLevel="1" x14ac:dyDescent="0.25">
      <c r="A237" s="37" t="s">
        <v>402</v>
      </c>
      <c r="B237" s="48"/>
      <c r="C237" s="49"/>
      <c r="D237" s="49"/>
      <c r="E237" s="49" t="s">
        <v>403</v>
      </c>
      <c r="F237" s="38"/>
      <c r="G237" s="59"/>
      <c r="H237" s="39">
        <v>0.34139999999999993</v>
      </c>
      <c r="I237" s="40"/>
      <c r="J237" s="40">
        <v>35361.396504236596</v>
      </c>
      <c r="K237" s="40"/>
      <c r="L237" s="40">
        <v>36492.804126965959</v>
      </c>
      <c r="M237" s="40"/>
      <c r="N237" s="40">
        <v>71854.200631202562</v>
      </c>
    </row>
    <row r="238" spans="1:14" outlineLevel="2" x14ac:dyDescent="0.25">
      <c r="A238" s="14" t="s">
        <v>404</v>
      </c>
      <c r="B238" s="50"/>
      <c r="C238" s="51"/>
      <c r="D238" s="51"/>
      <c r="E238" s="51" t="s">
        <v>132</v>
      </c>
      <c r="F238" s="15"/>
      <c r="G238" s="60"/>
      <c r="H238" s="30">
        <v>0.34139999999999993</v>
      </c>
      <c r="I238" s="16"/>
      <c r="J238" s="16">
        <v>35361.396504236596</v>
      </c>
      <c r="K238" s="16"/>
      <c r="L238" s="16">
        <v>36492.804126965959</v>
      </c>
      <c r="M238" s="16"/>
      <c r="N238" s="16">
        <v>71854.200631202562</v>
      </c>
    </row>
    <row r="239" spans="1:14" ht="25" outlineLevel="3" x14ac:dyDescent="0.25">
      <c r="A239" s="2" t="s">
        <v>405</v>
      </c>
      <c r="B239" s="4" t="s">
        <v>59</v>
      </c>
      <c r="C239" s="4" t="s">
        <v>60</v>
      </c>
      <c r="D239" s="4" t="s">
        <v>128</v>
      </c>
      <c r="E239" s="9" t="s">
        <v>129</v>
      </c>
      <c r="F239" s="11" t="s">
        <v>72</v>
      </c>
      <c r="G239" s="61">
        <v>540.86</v>
      </c>
      <c r="H239" s="32">
        <v>0.34139999999999993</v>
      </c>
      <c r="I239" s="13">
        <v>11.0481339194</v>
      </c>
      <c r="J239" s="13">
        <v>5975.4937116466836</v>
      </c>
      <c r="K239" s="13">
        <v>5.7542937717654556</v>
      </c>
      <c r="L239" s="13">
        <v>3112.2673293970647</v>
      </c>
      <c r="M239" s="13">
        <v>16.802427691165455</v>
      </c>
      <c r="N239" s="13">
        <v>9087.7610410437483</v>
      </c>
    </row>
    <row r="240" spans="1:14" ht="25" outlineLevel="3" x14ac:dyDescent="0.25">
      <c r="A240" s="1" t="s">
        <v>406</v>
      </c>
      <c r="B240" s="3" t="s">
        <v>59</v>
      </c>
      <c r="C240" s="3" t="s">
        <v>60</v>
      </c>
      <c r="D240" s="3" t="s">
        <v>128</v>
      </c>
      <c r="E240" s="8" t="s">
        <v>129</v>
      </c>
      <c r="F240" s="10" t="s">
        <v>72</v>
      </c>
      <c r="G240" s="62">
        <v>21</v>
      </c>
      <c r="H240" s="31">
        <v>0.34139999999999993</v>
      </c>
      <c r="I240" s="12">
        <v>11.0481339194</v>
      </c>
      <c r="J240" s="12">
        <v>232.01081230739999</v>
      </c>
      <c r="K240" s="12">
        <v>5.7542937717654556</v>
      </c>
      <c r="L240" s="12">
        <v>120.84016920707455</v>
      </c>
      <c r="M240" s="12">
        <v>16.802427691165455</v>
      </c>
      <c r="N240" s="12">
        <v>352.85098151447454</v>
      </c>
    </row>
    <row r="241" spans="1:14" ht="25" outlineLevel="3" x14ac:dyDescent="0.25">
      <c r="A241" s="2" t="s">
        <v>407</v>
      </c>
      <c r="B241" s="4" t="s">
        <v>59</v>
      </c>
      <c r="C241" s="4" t="s">
        <v>60</v>
      </c>
      <c r="D241" s="4" t="s">
        <v>121</v>
      </c>
      <c r="E241" s="9" t="s">
        <v>122</v>
      </c>
      <c r="F241" s="11" t="s">
        <v>72</v>
      </c>
      <c r="G241" s="61">
        <v>270.43</v>
      </c>
      <c r="H241" s="32">
        <v>0.34139999999999993</v>
      </c>
      <c r="I241" s="13">
        <v>9.7532375746</v>
      </c>
      <c r="J241" s="13">
        <v>2637.5680372990782</v>
      </c>
      <c r="K241" s="13">
        <v>12.734386046626319</v>
      </c>
      <c r="L241" s="13">
        <v>3443.7600185891552</v>
      </c>
      <c r="M241" s="13">
        <v>22.487623621226319</v>
      </c>
      <c r="N241" s="13">
        <v>6081.3280558882334</v>
      </c>
    </row>
    <row r="242" spans="1:14" ht="37.5" outlineLevel="3" x14ac:dyDescent="0.25">
      <c r="A242" s="1" t="s">
        <v>408</v>
      </c>
      <c r="B242" s="3" t="s">
        <v>59</v>
      </c>
      <c r="C242" s="3" t="s">
        <v>60</v>
      </c>
      <c r="D242" s="3" t="s">
        <v>143</v>
      </c>
      <c r="E242" s="8" t="s">
        <v>144</v>
      </c>
      <c r="F242" s="10" t="s">
        <v>72</v>
      </c>
      <c r="G242" s="62">
        <v>10.5</v>
      </c>
      <c r="H242" s="31">
        <v>0.34140000000000015</v>
      </c>
      <c r="I242" s="12">
        <v>62.752456048312006</v>
      </c>
      <c r="J242" s="12">
        <v>658.90078850727605</v>
      </c>
      <c r="K242" s="12">
        <v>62.816159730208831</v>
      </c>
      <c r="L242" s="12">
        <v>659.56967716719282</v>
      </c>
      <c r="M242" s="12">
        <v>125.56861577852084</v>
      </c>
      <c r="N242" s="12">
        <v>1318.4704656744689</v>
      </c>
    </row>
    <row r="243" spans="1:14" ht="37.5" outlineLevel="3" x14ac:dyDescent="0.25">
      <c r="A243" s="2" t="s">
        <v>409</v>
      </c>
      <c r="B243" s="4" t="s">
        <v>59</v>
      </c>
      <c r="C243" s="4" t="s">
        <v>60</v>
      </c>
      <c r="D243" s="4" t="s">
        <v>410</v>
      </c>
      <c r="E243" s="9" t="s">
        <v>411</v>
      </c>
      <c r="F243" s="11" t="s">
        <v>72</v>
      </c>
      <c r="G243" s="61">
        <v>561.86</v>
      </c>
      <c r="H243" s="32">
        <v>0.34139999999999993</v>
      </c>
      <c r="I243" s="13">
        <v>36.267876500927997</v>
      </c>
      <c r="J243" s="13">
        <v>20377.469090811406</v>
      </c>
      <c r="K243" s="13">
        <v>39.158197395166084</v>
      </c>
      <c r="L243" s="13">
        <v>22001.424788448014</v>
      </c>
      <c r="M243" s="13">
        <v>75.426073896094081</v>
      </c>
      <c r="N243" s="13">
        <v>42378.89387925942</v>
      </c>
    </row>
    <row r="244" spans="1:14" ht="25" outlineLevel="3" x14ac:dyDescent="0.25">
      <c r="A244" s="1" t="s">
        <v>412</v>
      </c>
      <c r="B244" s="3" t="s">
        <v>59</v>
      </c>
      <c r="C244" s="3" t="s">
        <v>60</v>
      </c>
      <c r="D244" s="3" t="s">
        <v>121</v>
      </c>
      <c r="E244" s="8" t="s">
        <v>122</v>
      </c>
      <c r="F244" s="10" t="s">
        <v>72</v>
      </c>
      <c r="G244" s="62">
        <v>561.86</v>
      </c>
      <c r="H244" s="31">
        <v>0.34139999999999993</v>
      </c>
      <c r="I244" s="12">
        <v>9.7532375746</v>
      </c>
      <c r="J244" s="12">
        <v>5479.9540636647562</v>
      </c>
      <c r="K244" s="12">
        <v>12.734386046626319</v>
      </c>
      <c r="L244" s="12">
        <v>7154.9421441574632</v>
      </c>
      <c r="M244" s="12">
        <v>22.487623621226319</v>
      </c>
      <c r="N244" s="12">
        <v>12634.896207822219</v>
      </c>
    </row>
    <row r="245" spans="1:14" x14ac:dyDescent="0.25">
      <c r="A245" s="33" t="s">
        <v>413</v>
      </c>
      <c r="B245" s="46"/>
      <c r="C245" s="47"/>
      <c r="D245" s="47"/>
      <c r="E245" s="47" t="s">
        <v>414</v>
      </c>
      <c r="F245" s="34"/>
      <c r="G245" s="58"/>
      <c r="H245" s="35">
        <v>0.34140000000000015</v>
      </c>
      <c r="I245" s="36"/>
      <c r="J245" s="36">
        <v>243039.50039779465</v>
      </c>
      <c r="K245" s="36"/>
      <c r="L245" s="36">
        <v>72489.503415048428</v>
      </c>
      <c r="M245" s="36"/>
      <c r="N245" s="36">
        <v>315529.00381284294</v>
      </c>
    </row>
    <row r="246" spans="1:14" outlineLevel="1" x14ac:dyDescent="0.25">
      <c r="A246" s="37" t="s">
        <v>415</v>
      </c>
      <c r="B246" s="48"/>
      <c r="C246" s="49"/>
      <c r="D246" s="49"/>
      <c r="E246" s="49" t="s">
        <v>416</v>
      </c>
      <c r="F246" s="38"/>
      <c r="G246" s="59"/>
      <c r="H246" s="39">
        <v>0.3413999999999997</v>
      </c>
      <c r="I246" s="40"/>
      <c r="J246" s="40">
        <v>111345.98697387954</v>
      </c>
      <c r="K246" s="40"/>
      <c r="L246" s="40">
        <v>38098.088670590201</v>
      </c>
      <c r="M246" s="40"/>
      <c r="N246" s="40">
        <v>149444.07564446973</v>
      </c>
    </row>
    <row r="247" spans="1:14" outlineLevel="2" x14ac:dyDescent="0.25">
      <c r="A247" s="14" t="s">
        <v>417</v>
      </c>
      <c r="B247" s="50"/>
      <c r="C247" s="51"/>
      <c r="D247" s="51"/>
      <c r="E247" s="51" t="s">
        <v>418</v>
      </c>
      <c r="F247" s="15"/>
      <c r="G247" s="60"/>
      <c r="H247" s="30">
        <v>0.34139999999999948</v>
      </c>
      <c r="I247" s="16"/>
      <c r="J247" s="16">
        <v>59674.260146137072</v>
      </c>
      <c r="K247" s="16"/>
      <c r="L247" s="16">
        <v>22519.150181704677</v>
      </c>
      <c r="M247" s="16"/>
      <c r="N247" s="16">
        <v>82193.410327841746</v>
      </c>
    </row>
    <row r="248" spans="1:14" ht="25" outlineLevel="3" x14ac:dyDescent="0.25">
      <c r="A248" s="2" t="s">
        <v>419</v>
      </c>
      <c r="B248" s="4" t="s">
        <v>59</v>
      </c>
      <c r="C248" s="4" t="s">
        <v>60</v>
      </c>
      <c r="D248" s="4" t="s">
        <v>420</v>
      </c>
      <c r="E248" s="9" t="s">
        <v>421</v>
      </c>
      <c r="F248" s="11" t="s">
        <v>153</v>
      </c>
      <c r="G248" s="61">
        <v>572.35</v>
      </c>
      <c r="H248" s="32">
        <v>0.34139999999999993</v>
      </c>
      <c r="I248" s="13">
        <v>27.613657980000003</v>
      </c>
      <c r="J248" s="13">
        <v>15804.677144853002</v>
      </c>
      <c r="K248" s="13">
        <v>0.26969992790344932</v>
      </c>
      <c r="L248" s="13">
        <v>154.36275373554054</v>
      </c>
      <c r="M248" s="13">
        <v>27.883357907903452</v>
      </c>
      <c r="N248" s="13">
        <v>15959.039898588542</v>
      </c>
    </row>
    <row r="249" spans="1:14" ht="37.5" outlineLevel="3" x14ac:dyDescent="0.25">
      <c r="A249" s="1" t="s">
        <v>422</v>
      </c>
      <c r="B249" s="3" t="s">
        <v>59</v>
      </c>
      <c r="C249" s="3" t="s">
        <v>60</v>
      </c>
      <c r="D249" s="3" t="s">
        <v>423</v>
      </c>
      <c r="E249" s="8" t="s">
        <v>424</v>
      </c>
      <c r="F249" s="10" t="s">
        <v>153</v>
      </c>
      <c r="G249" s="62">
        <v>38.5</v>
      </c>
      <c r="H249" s="31">
        <v>0.3413999999999997</v>
      </c>
      <c r="I249" s="12">
        <v>46.195815972600002</v>
      </c>
      <c r="J249" s="12">
        <v>1778.5389149451</v>
      </c>
      <c r="K249" s="12">
        <v>8.9650480508637997E-2</v>
      </c>
      <c r="L249" s="12">
        <v>3.4515434995826126</v>
      </c>
      <c r="M249" s="12">
        <v>46.28546645310864</v>
      </c>
      <c r="N249" s="12">
        <v>1781.9904584446826</v>
      </c>
    </row>
    <row r="250" spans="1:14" ht="25" outlineLevel="3" x14ac:dyDescent="0.25">
      <c r="A250" s="2" t="s">
        <v>425</v>
      </c>
      <c r="B250" s="4" t="s">
        <v>59</v>
      </c>
      <c r="C250" s="4" t="s">
        <v>60</v>
      </c>
      <c r="D250" s="4" t="s">
        <v>426</v>
      </c>
      <c r="E250" s="9" t="s">
        <v>427</v>
      </c>
      <c r="F250" s="11" t="s">
        <v>153</v>
      </c>
      <c r="G250" s="61">
        <v>592.79</v>
      </c>
      <c r="H250" s="32">
        <v>0.34139999999999993</v>
      </c>
      <c r="I250" s="13">
        <v>2.7866967956000002</v>
      </c>
      <c r="J250" s="13">
        <v>1651.9259934637239</v>
      </c>
      <c r="K250" s="13">
        <v>1.1278360621417001</v>
      </c>
      <c r="L250" s="13">
        <v>668.5699392769784</v>
      </c>
      <c r="M250" s="13">
        <v>3.9145328577417002</v>
      </c>
      <c r="N250" s="13">
        <v>2320.4959327407023</v>
      </c>
    </row>
    <row r="251" spans="1:14" ht="25" outlineLevel="3" x14ac:dyDescent="0.25">
      <c r="A251" s="1" t="s">
        <v>428</v>
      </c>
      <c r="B251" s="3" t="s">
        <v>59</v>
      </c>
      <c r="C251" s="3" t="s">
        <v>60</v>
      </c>
      <c r="D251" s="3" t="s">
        <v>426</v>
      </c>
      <c r="E251" s="8" t="s">
        <v>427</v>
      </c>
      <c r="F251" s="10" t="s">
        <v>153</v>
      </c>
      <c r="G251" s="62">
        <v>361.79</v>
      </c>
      <c r="H251" s="31">
        <v>0.34140000000000015</v>
      </c>
      <c r="I251" s="12">
        <v>2.7866967956000002</v>
      </c>
      <c r="J251" s="12">
        <v>1008.1990336801241</v>
      </c>
      <c r="K251" s="12">
        <v>1.1278360621417001</v>
      </c>
      <c r="L251" s="12">
        <v>408.03980892224581</v>
      </c>
      <c r="M251" s="12">
        <v>3.9145328577417002</v>
      </c>
      <c r="N251" s="12">
        <v>1416.2388426023699</v>
      </c>
    </row>
    <row r="252" spans="1:14" ht="25" outlineLevel="3" x14ac:dyDescent="0.25">
      <c r="A252" s="2" t="s">
        <v>429</v>
      </c>
      <c r="B252" s="4" t="s">
        <v>59</v>
      </c>
      <c r="C252" s="4" t="s">
        <v>60</v>
      </c>
      <c r="D252" s="4" t="s">
        <v>426</v>
      </c>
      <c r="E252" s="9" t="s">
        <v>427</v>
      </c>
      <c r="F252" s="11" t="s">
        <v>153</v>
      </c>
      <c r="G252" s="61">
        <v>133.62</v>
      </c>
      <c r="H252" s="32">
        <v>0.34139999999999993</v>
      </c>
      <c r="I252" s="13">
        <v>2.7866967956000002</v>
      </c>
      <c r="J252" s="13">
        <v>372.35842582807203</v>
      </c>
      <c r="K252" s="13">
        <v>1.1278360621417001</v>
      </c>
      <c r="L252" s="13">
        <v>150.70145462337399</v>
      </c>
      <c r="M252" s="13">
        <v>3.9145328577417002</v>
      </c>
      <c r="N252" s="13">
        <v>523.05988045144602</v>
      </c>
    </row>
    <row r="253" spans="1:14" ht="25" outlineLevel="3" x14ac:dyDescent="0.25">
      <c r="A253" s="1" t="s">
        <v>430</v>
      </c>
      <c r="B253" s="3" t="s">
        <v>59</v>
      </c>
      <c r="C253" s="3" t="s">
        <v>60</v>
      </c>
      <c r="D253" s="3" t="s">
        <v>426</v>
      </c>
      <c r="E253" s="8" t="s">
        <v>427</v>
      </c>
      <c r="F253" s="10" t="s">
        <v>153</v>
      </c>
      <c r="G253" s="62">
        <v>128.03</v>
      </c>
      <c r="H253" s="31">
        <v>0.34139999999999993</v>
      </c>
      <c r="I253" s="12">
        <v>2.7866967956000002</v>
      </c>
      <c r="J253" s="12">
        <v>356.78079074066801</v>
      </c>
      <c r="K253" s="12">
        <v>1.1278360621417001</v>
      </c>
      <c r="L253" s="12">
        <v>144.39685103600186</v>
      </c>
      <c r="M253" s="12">
        <v>3.9145328577417002</v>
      </c>
      <c r="N253" s="12">
        <v>501.17764177666987</v>
      </c>
    </row>
    <row r="254" spans="1:14" ht="25" outlineLevel="3" x14ac:dyDescent="0.25">
      <c r="A254" s="2" t="s">
        <v>431</v>
      </c>
      <c r="B254" s="4" t="s">
        <v>59</v>
      </c>
      <c r="C254" s="4" t="s">
        <v>60</v>
      </c>
      <c r="D254" s="4" t="s">
        <v>426</v>
      </c>
      <c r="E254" s="9" t="s">
        <v>427</v>
      </c>
      <c r="F254" s="11" t="s">
        <v>153</v>
      </c>
      <c r="G254" s="61">
        <v>40.06</v>
      </c>
      <c r="H254" s="32">
        <v>0.34139999999999993</v>
      </c>
      <c r="I254" s="13">
        <v>2.7866967956000002</v>
      </c>
      <c r="J254" s="13">
        <v>111.63507363173601</v>
      </c>
      <c r="K254" s="13">
        <v>1.1278360621417001</v>
      </c>
      <c r="L254" s="13">
        <v>45.181112649396525</v>
      </c>
      <c r="M254" s="13">
        <v>3.9145328577417002</v>
      </c>
      <c r="N254" s="13">
        <v>156.81618628113253</v>
      </c>
    </row>
    <row r="255" spans="1:14" ht="25" outlineLevel="3" x14ac:dyDescent="0.25">
      <c r="A255" s="1" t="s">
        <v>432</v>
      </c>
      <c r="B255" s="3" t="s">
        <v>59</v>
      </c>
      <c r="C255" s="3" t="s">
        <v>60</v>
      </c>
      <c r="D255" s="3" t="s">
        <v>433</v>
      </c>
      <c r="E255" s="8" t="s">
        <v>434</v>
      </c>
      <c r="F255" s="10" t="s">
        <v>153</v>
      </c>
      <c r="G255" s="62">
        <v>268.55</v>
      </c>
      <c r="H255" s="31">
        <v>0.34140000000000015</v>
      </c>
      <c r="I255" s="12">
        <v>4.2369111636000003</v>
      </c>
      <c r="J255" s="12">
        <v>1137.8224929847802</v>
      </c>
      <c r="K255" s="12">
        <v>1.4220541653090999</v>
      </c>
      <c r="L255" s="12">
        <v>381.89264609375869</v>
      </c>
      <c r="M255" s="12">
        <v>5.6589653289091002</v>
      </c>
      <c r="N255" s="12">
        <v>1519.7151390785389</v>
      </c>
    </row>
    <row r="256" spans="1:14" ht="25" outlineLevel="3" x14ac:dyDescent="0.25">
      <c r="A256" s="2" t="s">
        <v>435</v>
      </c>
      <c r="B256" s="4" t="s">
        <v>59</v>
      </c>
      <c r="C256" s="4" t="s">
        <v>60</v>
      </c>
      <c r="D256" s="4" t="s">
        <v>433</v>
      </c>
      <c r="E256" s="9" t="s">
        <v>434</v>
      </c>
      <c r="F256" s="11" t="s">
        <v>153</v>
      </c>
      <c r="G256" s="61">
        <v>1052.56</v>
      </c>
      <c r="H256" s="32">
        <v>0.34139999999999993</v>
      </c>
      <c r="I256" s="13">
        <v>4.2369111636000003</v>
      </c>
      <c r="J256" s="13">
        <v>4459.6032143588163</v>
      </c>
      <c r="K256" s="13">
        <v>1.4220541653090999</v>
      </c>
      <c r="L256" s="13">
        <v>1496.7973322377456</v>
      </c>
      <c r="M256" s="13">
        <v>5.6589653289091002</v>
      </c>
      <c r="N256" s="13">
        <v>5956.400546596562</v>
      </c>
    </row>
    <row r="257" spans="1:14" ht="25" outlineLevel="3" x14ac:dyDescent="0.25">
      <c r="A257" s="1" t="s">
        <v>436</v>
      </c>
      <c r="B257" s="3" t="s">
        <v>59</v>
      </c>
      <c r="C257" s="3" t="s">
        <v>60</v>
      </c>
      <c r="D257" s="3" t="s">
        <v>433</v>
      </c>
      <c r="E257" s="8" t="s">
        <v>434</v>
      </c>
      <c r="F257" s="10" t="s">
        <v>153</v>
      </c>
      <c r="G257" s="62">
        <v>265.68</v>
      </c>
      <c r="H257" s="31">
        <v>0.34139999999999993</v>
      </c>
      <c r="I257" s="12">
        <v>4.2369111636000003</v>
      </c>
      <c r="J257" s="12">
        <v>1125.6625579452482</v>
      </c>
      <c r="K257" s="12">
        <v>1.4220541653090999</v>
      </c>
      <c r="L257" s="12">
        <v>377.81135063932152</v>
      </c>
      <c r="M257" s="12">
        <v>5.6589653289091002</v>
      </c>
      <c r="N257" s="12">
        <v>1503.4739085845697</v>
      </c>
    </row>
    <row r="258" spans="1:14" ht="25" outlineLevel="3" x14ac:dyDescent="0.25">
      <c r="A258" s="2" t="s">
        <v>437</v>
      </c>
      <c r="B258" s="4" t="s">
        <v>59</v>
      </c>
      <c r="C258" s="4" t="s">
        <v>60</v>
      </c>
      <c r="D258" s="4" t="s">
        <v>433</v>
      </c>
      <c r="E258" s="9" t="s">
        <v>434</v>
      </c>
      <c r="F258" s="11" t="s">
        <v>153</v>
      </c>
      <c r="G258" s="61">
        <v>345.61</v>
      </c>
      <c r="H258" s="32">
        <v>0.34140000000000015</v>
      </c>
      <c r="I258" s="13">
        <v>4.2369111636000003</v>
      </c>
      <c r="J258" s="13">
        <v>1464.3188672517961</v>
      </c>
      <c r="K258" s="13">
        <v>1.4220541653090999</v>
      </c>
      <c r="L258" s="13">
        <v>491.47614007247807</v>
      </c>
      <c r="M258" s="13">
        <v>5.6589653289091002</v>
      </c>
      <c r="N258" s="13">
        <v>1955.7950073242741</v>
      </c>
    </row>
    <row r="259" spans="1:14" ht="25" outlineLevel="3" x14ac:dyDescent="0.25">
      <c r="A259" s="1" t="s">
        <v>438</v>
      </c>
      <c r="B259" s="3" t="s">
        <v>59</v>
      </c>
      <c r="C259" s="3" t="s">
        <v>60</v>
      </c>
      <c r="D259" s="3" t="s">
        <v>433</v>
      </c>
      <c r="E259" s="8" t="s">
        <v>434</v>
      </c>
      <c r="F259" s="10" t="s">
        <v>153</v>
      </c>
      <c r="G259" s="62">
        <v>990.91</v>
      </c>
      <c r="H259" s="31">
        <v>0.34139999999999993</v>
      </c>
      <c r="I259" s="12">
        <v>4.2369111636000003</v>
      </c>
      <c r="J259" s="12">
        <v>4198.3976411228759</v>
      </c>
      <c r="K259" s="12">
        <v>1.4220541653090999</v>
      </c>
      <c r="L259" s="12">
        <v>1409.1276929464402</v>
      </c>
      <c r="M259" s="12">
        <v>5.6589653289091002</v>
      </c>
      <c r="N259" s="12">
        <v>5607.5253340693162</v>
      </c>
    </row>
    <row r="260" spans="1:14" ht="25" outlineLevel="3" x14ac:dyDescent="0.25">
      <c r="A260" s="2" t="s">
        <v>439</v>
      </c>
      <c r="B260" s="4" t="s">
        <v>59</v>
      </c>
      <c r="C260" s="4" t="s">
        <v>60</v>
      </c>
      <c r="D260" s="4" t="s">
        <v>433</v>
      </c>
      <c r="E260" s="9" t="s">
        <v>434</v>
      </c>
      <c r="F260" s="11" t="s">
        <v>153</v>
      </c>
      <c r="G260" s="61">
        <v>370.28</v>
      </c>
      <c r="H260" s="32">
        <v>0.34139999999999993</v>
      </c>
      <c r="I260" s="13">
        <v>4.2369111636000003</v>
      </c>
      <c r="J260" s="13">
        <v>1568.8434656578081</v>
      </c>
      <c r="K260" s="13">
        <v>1.4220541653090999</v>
      </c>
      <c r="L260" s="13">
        <v>526.55821633065329</v>
      </c>
      <c r="M260" s="13">
        <v>5.6589653289091002</v>
      </c>
      <c r="N260" s="13">
        <v>2095.4016819884614</v>
      </c>
    </row>
    <row r="261" spans="1:14" ht="25" outlineLevel="3" x14ac:dyDescent="0.25">
      <c r="A261" s="1" t="s">
        <v>440</v>
      </c>
      <c r="B261" s="3" t="s">
        <v>59</v>
      </c>
      <c r="C261" s="3" t="s">
        <v>60</v>
      </c>
      <c r="D261" s="3" t="s">
        <v>441</v>
      </c>
      <c r="E261" s="8" t="s">
        <v>442</v>
      </c>
      <c r="F261" s="10" t="s">
        <v>153</v>
      </c>
      <c r="G261" s="62">
        <v>98.47</v>
      </c>
      <c r="H261" s="31">
        <v>0.34139999999999993</v>
      </c>
      <c r="I261" s="12">
        <v>6.8318440980000004</v>
      </c>
      <c r="J261" s="12">
        <v>672.73168833006002</v>
      </c>
      <c r="K261" s="12">
        <v>1.9124176705880993</v>
      </c>
      <c r="L261" s="12">
        <v>188.31576802281018</v>
      </c>
      <c r="M261" s="12">
        <v>8.7442617685880997</v>
      </c>
      <c r="N261" s="12">
        <v>861.0474563528702</v>
      </c>
    </row>
    <row r="262" spans="1:14" ht="25" outlineLevel="3" x14ac:dyDescent="0.25">
      <c r="A262" s="2" t="s">
        <v>443</v>
      </c>
      <c r="B262" s="4" t="s">
        <v>59</v>
      </c>
      <c r="C262" s="4" t="s">
        <v>60</v>
      </c>
      <c r="D262" s="4" t="s">
        <v>441</v>
      </c>
      <c r="E262" s="9" t="s">
        <v>442</v>
      </c>
      <c r="F262" s="11" t="s">
        <v>153</v>
      </c>
      <c r="G262" s="61">
        <v>23.26</v>
      </c>
      <c r="H262" s="32">
        <v>0.34139999999999993</v>
      </c>
      <c r="I262" s="13">
        <v>6.8318440980000004</v>
      </c>
      <c r="J262" s="13">
        <v>158.90869371948003</v>
      </c>
      <c r="K262" s="13">
        <v>1.9124176705880993</v>
      </c>
      <c r="L262" s="13">
        <v>44.482835017879182</v>
      </c>
      <c r="M262" s="13">
        <v>8.7442617685880997</v>
      </c>
      <c r="N262" s="13">
        <v>203.39152873735921</v>
      </c>
    </row>
    <row r="263" spans="1:14" ht="25" outlineLevel="3" x14ac:dyDescent="0.25">
      <c r="A263" s="1" t="s">
        <v>444</v>
      </c>
      <c r="B263" s="3" t="s">
        <v>59</v>
      </c>
      <c r="C263" s="3" t="s">
        <v>60</v>
      </c>
      <c r="D263" s="3" t="s">
        <v>441</v>
      </c>
      <c r="E263" s="8" t="s">
        <v>442</v>
      </c>
      <c r="F263" s="10" t="s">
        <v>153</v>
      </c>
      <c r="G263" s="62">
        <v>54.16</v>
      </c>
      <c r="H263" s="31">
        <v>0.34139999999999993</v>
      </c>
      <c r="I263" s="12">
        <v>6.8318440980000004</v>
      </c>
      <c r="J263" s="12">
        <v>370.01267634767999</v>
      </c>
      <c r="K263" s="12">
        <v>1.9124176705880993</v>
      </c>
      <c r="L263" s="12">
        <v>103.57654103905145</v>
      </c>
      <c r="M263" s="12">
        <v>8.7442617685880997</v>
      </c>
      <c r="N263" s="12">
        <v>473.58921738673143</v>
      </c>
    </row>
    <row r="264" spans="1:14" ht="25" outlineLevel="3" x14ac:dyDescent="0.25">
      <c r="A264" s="2" t="s">
        <v>445</v>
      </c>
      <c r="B264" s="4" t="s">
        <v>59</v>
      </c>
      <c r="C264" s="4" t="s">
        <v>60</v>
      </c>
      <c r="D264" s="4" t="s">
        <v>441</v>
      </c>
      <c r="E264" s="9" t="s">
        <v>442</v>
      </c>
      <c r="F264" s="11" t="s">
        <v>153</v>
      </c>
      <c r="G264" s="61">
        <v>98.47</v>
      </c>
      <c r="H264" s="32">
        <v>0.34139999999999993</v>
      </c>
      <c r="I264" s="13">
        <v>6.8318440980000004</v>
      </c>
      <c r="J264" s="13">
        <v>672.73168833006002</v>
      </c>
      <c r="K264" s="13">
        <v>1.9124176705880993</v>
      </c>
      <c r="L264" s="13">
        <v>188.31576802281018</v>
      </c>
      <c r="M264" s="13">
        <v>8.7442617685880997</v>
      </c>
      <c r="N264" s="13">
        <v>861.0474563528702</v>
      </c>
    </row>
    <row r="265" spans="1:14" ht="25" outlineLevel="3" x14ac:dyDescent="0.25">
      <c r="A265" s="1" t="s">
        <v>446</v>
      </c>
      <c r="B265" s="3" t="s">
        <v>59</v>
      </c>
      <c r="C265" s="3" t="s">
        <v>60</v>
      </c>
      <c r="D265" s="3" t="s">
        <v>441</v>
      </c>
      <c r="E265" s="8" t="s">
        <v>442</v>
      </c>
      <c r="F265" s="10" t="s">
        <v>153</v>
      </c>
      <c r="G265" s="62">
        <v>21.06</v>
      </c>
      <c r="H265" s="31">
        <v>0.3413999999999997</v>
      </c>
      <c r="I265" s="12">
        <v>6.8318440980000004</v>
      </c>
      <c r="J265" s="12">
        <v>143.87863670388001</v>
      </c>
      <c r="K265" s="12">
        <v>1.9124176705880993</v>
      </c>
      <c r="L265" s="12">
        <v>40.27551614258536</v>
      </c>
      <c r="M265" s="12">
        <v>8.7442617685880997</v>
      </c>
      <c r="N265" s="12">
        <v>184.15415284646537</v>
      </c>
    </row>
    <row r="266" spans="1:14" ht="25" outlineLevel="3" x14ac:dyDescent="0.25">
      <c r="A266" s="2" t="s">
        <v>447</v>
      </c>
      <c r="B266" s="4" t="s">
        <v>59</v>
      </c>
      <c r="C266" s="4" t="s">
        <v>60</v>
      </c>
      <c r="D266" s="4" t="s">
        <v>448</v>
      </c>
      <c r="E266" s="9" t="s">
        <v>449</v>
      </c>
      <c r="F266" s="11" t="s">
        <v>153</v>
      </c>
      <c r="G266" s="61">
        <v>12.44</v>
      </c>
      <c r="H266" s="32">
        <v>0.34140000000000015</v>
      </c>
      <c r="I266" s="13">
        <v>9.6989148988</v>
      </c>
      <c r="J266" s="13">
        <v>120.65450134107199</v>
      </c>
      <c r="K266" s="13">
        <v>2.5008538769228998</v>
      </c>
      <c r="L266" s="13">
        <v>31.110622228920889</v>
      </c>
      <c r="M266" s="13">
        <v>12.1997687757229</v>
      </c>
      <c r="N266" s="13">
        <v>151.76512356999288</v>
      </c>
    </row>
    <row r="267" spans="1:14" ht="25" outlineLevel="3" x14ac:dyDescent="0.25">
      <c r="A267" s="1" t="s">
        <v>450</v>
      </c>
      <c r="B267" s="3" t="s">
        <v>59</v>
      </c>
      <c r="C267" s="3" t="s">
        <v>60</v>
      </c>
      <c r="D267" s="3" t="s">
        <v>448</v>
      </c>
      <c r="E267" s="8" t="s">
        <v>449</v>
      </c>
      <c r="F267" s="10" t="s">
        <v>153</v>
      </c>
      <c r="G267" s="62">
        <v>12.44</v>
      </c>
      <c r="H267" s="31">
        <v>0.34140000000000015</v>
      </c>
      <c r="I267" s="12">
        <v>9.6989148988</v>
      </c>
      <c r="J267" s="12">
        <v>120.65450134107199</v>
      </c>
      <c r="K267" s="12">
        <v>2.5008538769228998</v>
      </c>
      <c r="L267" s="12">
        <v>31.110622228920889</v>
      </c>
      <c r="M267" s="12">
        <v>12.1997687757229</v>
      </c>
      <c r="N267" s="12">
        <v>151.76512356999288</v>
      </c>
    </row>
    <row r="268" spans="1:14" ht="25" outlineLevel="3" x14ac:dyDescent="0.25">
      <c r="A268" s="2" t="s">
        <v>451</v>
      </c>
      <c r="B268" s="4" t="s">
        <v>59</v>
      </c>
      <c r="C268" s="4" t="s">
        <v>60</v>
      </c>
      <c r="D268" s="4" t="s">
        <v>448</v>
      </c>
      <c r="E268" s="9" t="s">
        <v>449</v>
      </c>
      <c r="F268" s="11" t="s">
        <v>153</v>
      </c>
      <c r="G268" s="61">
        <v>12.44</v>
      </c>
      <c r="H268" s="32">
        <v>0.34140000000000015</v>
      </c>
      <c r="I268" s="13">
        <v>9.6989148988</v>
      </c>
      <c r="J268" s="13">
        <v>120.65450134107199</v>
      </c>
      <c r="K268" s="13">
        <v>2.5008538769228998</v>
      </c>
      <c r="L268" s="13">
        <v>31.110622228920889</v>
      </c>
      <c r="M268" s="13">
        <v>12.1997687757229</v>
      </c>
      <c r="N268" s="13">
        <v>151.76512356999288</v>
      </c>
    </row>
    <row r="269" spans="1:14" ht="25" outlineLevel="3" x14ac:dyDescent="0.25">
      <c r="A269" s="1" t="s">
        <v>452</v>
      </c>
      <c r="B269" s="3" t="s">
        <v>59</v>
      </c>
      <c r="C269" s="3" t="s">
        <v>60</v>
      </c>
      <c r="D269" s="3" t="s">
        <v>448</v>
      </c>
      <c r="E269" s="8" t="s">
        <v>449</v>
      </c>
      <c r="F269" s="10" t="s">
        <v>153</v>
      </c>
      <c r="G269" s="62">
        <v>12.44</v>
      </c>
      <c r="H269" s="31">
        <v>0.34140000000000015</v>
      </c>
      <c r="I269" s="12">
        <v>9.6989148988</v>
      </c>
      <c r="J269" s="12">
        <v>120.65450134107199</v>
      </c>
      <c r="K269" s="12">
        <v>2.5008538769228998</v>
      </c>
      <c r="L269" s="12">
        <v>31.110622228920889</v>
      </c>
      <c r="M269" s="12">
        <v>12.1997687757229</v>
      </c>
      <c r="N269" s="12">
        <v>151.76512356999288</v>
      </c>
    </row>
    <row r="270" spans="1:14" ht="25" outlineLevel="3" x14ac:dyDescent="0.25">
      <c r="A270" s="2" t="s">
        <v>453</v>
      </c>
      <c r="B270" s="4" t="s">
        <v>59</v>
      </c>
      <c r="C270" s="4" t="s">
        <v>60</v>
      </c>
      <c r="D270" s="4" t="s">
        <v>448</v>
      </c>
      <c r="E270" s="9" t="s">
        <v>449</v>
      </c>
      <c r="F270" s="11" t="s">
        <v>153</v>
      </c>
      <c r="G270" s="61">
        <v>12.44</v>
      </c>
      <c r="H270" s="32">
        <v>0.34140000000000015</v>
      </c>
      <c r="I270" s="13">
        <v>9.6989148988</v>
      </c>
      <c r="J270" s="13">
        <v>120.65450134107199</v>
      </c>
      <c r="K270" s="13">
        <v>2.5008538769228998</v>
      </c>
      <c r="L270" s="13">
        <v>31.110622228920889</v>
      </c>
      <c r="M270" s="13">
        <v>12.1997687757229</v>
      </c>
      <c r="N270" s="13">
        <v>151.76512356999288</v>
      </c>
    </row>
    <row r="271" spans="1:14" ht="37.5" outlineLevel="3" x14ac:dyDescent="0.25">
      <c r="A271" s="1" t="s">
        <v>454</v>
      </c>
      <c r="B271" s="3" t="s">
        <v>59</v>
      </c>
      <c r="C271" s="3" t="s">
        <v>60</v>
      </c>
      <c r="D271" s="3" t="s">
        <v>455</v>
      </c>
      <c r="E271" s="8" t="s">
        <v>456</v>
      </c>
      <c r="F271" s="10" t="s">
        <v>153</v>
      </c>
      <c r="G271" s="62">
        <v>79.61</v>
      </c>
      <c r="H271" s="31">
        <v>0.34139999999999993</v>
      </c>
      <c r="I271" s="12">
        <v>68.261458307999987</v>
      </c>
      <c r="J271" s="12">
        <v>5434.2946958998791</v>
      </c>
      <c r="K271" s="12">
        <v>4.070017093815693</v>
      </c>
      <c r="L271" s="12">
        <v>324.01406083866732</v>
      </c>
      <c r="M271" s="12">
        <v>72.33147540181568</v>
      </c>
      <c r="N271" s="12">
        <v>5758.3087567385464</v>
      </c>
    </row>
    <row r="272" spans="1:14" ht="25" outlineLevel="3" x14ac:dyDescent="0.25">
      <c r="A272" s="2" t="s">
        <v>457</v>
      </c>
      <c r="B272" s="4" t="s">
        <v>59</v>
      </c>
      <c r="C272" s="4" t="s">
        <v>458</v>
      </c>
      <c r="D272" s="4" t="s">
        <v>459</v>
      </c>
      <c r="E272" s="9" t="s">
        <v>460</v>
      </c>
      <c r="F272" s="11" t="s">
        <v>206</v>
      </c>
      <c r="G272" s="61">
        <v>30</v>
      </c>
      <c r="H272" s="32">
        <v>0.34140000000000015</v>
      </c>
      <c r="I272" s="13">
        <v>1.690164</v>
      </c>
      <c r="J272" s="13">
        <v>50.704920000000001</v>
      </c>
      <c r="K272" s="13"/>
      <c r="L272" s="13"/>
      <c r="M272" s="13">
        <v>1.690164</v>
      </c>
      <c r="N272" s="13">
        <v>50.704920000000001</v>
      </c>
    </row>
    <row r="273" spans="1:14" ht="37.5" outlineLevel="3" x14ac:dyDescent="0.25">
      <c r="A273" s="1" t="s">
        <v>461</v>
      </c>
      <c r="B273" s="3" t="s">
        <v>59</v>
      </c>
      <c r="C273" s="3" t="s">
        <v>60</v>
      </c>
      <c r="D273" s="3" t="s">
        <v>462</v>
      </c>
      <c r="E273" s="8" t="s">
        <v>463</v>
      </c>
      <c r="F273" s="10" t="s">
        <v>153</v>
      </c>
      <c r="G273" s="62">
        <v>26.81</v>
      </c>
      <c r="H273" s="31">
        <v>0.34139999999999993</v>
      </c>
      <c r="I273" s="12">
        <v>8.1783414179999987</v>
      </c>
      <c r="J273" s="12">
        <v>219.26133341657996</v>
      </c>
      <c r="K273" s="12">
        <v>5.835325712820099</v>
      </c>
      <c r="L273" s="12">
        <v>156.44508236070683</v>
      </c>
      <c r="M273" s="12">
        <v>14.013667130820098</v>
      </c>
      <c r="N273" s="12">
        <v>375.70641577728679</v>
      </c>
    </row>
    <row r="274" spans="1:14" ht="37.5" outlineLevel="3" x14ac:dyDescent="0.25">
      <c r="A274" s="2" t="s">
        <v>464</v>
      </c>
      <c r="B274" s="4" t="s">
        <v>59</v>
      </c>
      <c r="C274" s="4" t="s">
        <v>60</v>
      </c>
      <c r="D274" s="4" t="s">
        <v>465</v>
      </c>
      <c r="E274" s="9" t="s">
        <v>466</v>
      </c>
      <c r="F274" s="11" t="s">
        <v>153</v>
      </c>
      <c r="G274" s="61">
        <v>163.63999999999999</v>
      </c>
      <c r="H274" s="32">
        <v>0.34139999999999993</v>
      </c>
      <c r="I274" s="13">
        <v>16.944928319399999</v>
      </c>
      <c r="J274" s="13">
        <v>2772.8680701866156</v>
      </c>
      <c r="K274" s="13">
        <v>12.231002786185016</v>
      </c>
      <c r="L274" s="13">
        <v>2001.4812959313163</v>
      </c>
      <c r="M274" s="13">
        <v>29.175931105585015</v>
      </c>
      <c r="N274" s="13">
        <v>4774.3493661179318</v>
      </c>
    </row>
    <row r="275" spans="1:14" ht="37.5" outlineLevel="3" x14ac:dyDescent="0.25">
      <c r="A275" s="1" t="s">
        <v>467</v>
      </c>
      <c r="B275" s="3" t="s">
        <v>59</v>
      </c>
      <c r="C275" s="3" t="s">
        <v>60</v>
      </c>
      <c r="D275" s="3" t="s">
        <v>468</v>
      </c>
      <c r="E275" s="8" t="s">
        <v>469</v>
      </c>
      <c r="F275" s="10" t="s">
        <v>153</v>
      </c>
      <c r="G275" s="62">
        <v>1131.1300000000001</v>
      </c>
      <c r="H275" s="31">
        <v>0.3413999999999997</v>
      </c>
      <c r="I275" s="12">
        <v>11.9675294794</v>
      </c>
      <c r="J275" s="12">
        <v>13536.831620033723</v>
      </c>
      <c r="K275" s="12">
        <v>11.544493878794416</v>
      </c>
      <c r="L275" s="12">
        <v>13058.323361120727</v>
      </c>
      <c r="M275" s="12">
        <v>23.512023358194416</v>
      </c>
      <c r="N275" s="12">
        <v>26595.15498115445</v>
      </c>
    </row>
    <row r="276" spans="1:14" outlineLevel="2" x14ac:dyDescent="0.25">
      <c r="A276" s="14" t="s">
        <v>470</v>
      </c>
      <c r="B276" s="50"/>
      <c r="C276" s="51"/>
      <c r="D276" s="51"/>
      <c r="E276" s="51" t="s">
        <v>471</v>
      </c>
      <c r="F276" s="15"/>
      <c r="G276" s="60"/>
      <c r="H276" s="30">
        <v>0.34139999999999948</v>
      </c>
      <c r="I276" s="16"/>
      <c r="J276" s="16">
        <v>32653.578475838516</v>
      </c>
      <c r="K276" s="16"/>
      <c r="L276" s="16">
        <v>10281.587814603086</v>
      </c>
      <c r="M276" s="16"/>
      <c r="N276" s="16">
        <v>42935.166290441593</v>
      </c>
    </row>
    <row r="277" spans="1:14" ht="25" outlineLevel="3" x14ac:dyDescent="0.25">
      <c r="A277" s="2" t="s">
        <v>472</v>
      </c>
      <c r="B277" s="4" t="s">
        <v>59</v>
      </c>
      <c r="C277" s="4" t="s">
        <v>60</v>
      </c>
      <c r="D277" s="4" t="s">
        <v>473</v>
      </c>
      <c r="E277" s="9" t="s">
        <v>474</v>
      </c>
      <c r="F277" s="11" t="s">
        <v>206</v>
      </c>
      <c r="G277" s="61">
        <v>2</v>
      </c>
      <c r="H277" s="32">
        <v>0.34139999999999993</v>
      </c>
      <c r="I277" s="13">
        <v>1233.403993312</v>
      </c>
      <c r="J277" s="13">
        <v>2466.807986624</v>
      </c>
      <c r="K277" s="13">
        <v>304.05969871834941</v>
      </c>
      <c r="L277" s="13">
        <v>608.11939743669882</v>
      </c>
      <c r="M277" s="13">
        <v>1537.4636920303494</v>
      </c>
      <c r="N277" s="13">
        <v>3074.9273840606988</v>
      </c>
    </row>
    <row r="278" spans="1:14" ht="25" outlineLevel="3" x14ac:dyDescent="0.25">
      <c r="A278" s="1" t="s">
        <v>475</v>
      </c>
      <c r="B278" s="3" t="s">
        <v>59</v>
      </c>
      <c r="C278" s="3" t="s">
        <v>60</v>
      </c>
      <c r="D278" s="3" t="s">
        <v>476</v>
      </c>
      <c r="E278" s="8" t="s">
        <v>477</v>
      </c>
      <c r="F278" s="10" t="s">
        <v>206</v>
      </c>
      <c r="G278" s="62">
        <v>22</v>
      </c>
      <c r="H278" s="31">
        <v>0.34140000000000015</v>
      </c>
      <c r="I278" s="12">
        <v>45.257870191999999</v>
      </c>
      <c r="J278" s="12">
        <v>995.673144224</v>
      </c>
      <c r="K278" s="12">
        <v>10.111295478852981</v>
      </c>
      <c r="L278" s="12">
        <v>222.44850053476557</v>
      </c>
      <c r="M278" s="12">
        <v>55.369165670852979</v>
      </c>
      <c r="N278" s="12">
        <v>1218.1216447587656</v>
      </c>
    </row>
    <row r="279" spans="1:14" ht="25" outlineLevel="3" x14ac:dyDescent="0.25">
      <c r="A279" s="2" t="s">
        <v>478</v>
      </c>
      <c r="B279" s="4" t="s">
        <v>59</v>
      </c>
      <c r="C279" s="4" t="s">
        <v>60</v>
      </c>
      <c r="D279" s="4" t="s">
        <v>473</v>
      </c>
      <c r="E279" s="9" t="s">
        <v>474</v>
      </c>
      <c r="F279" s="11" t="s">
        <v>206</v>
      </c>
      <c r="G279" s="61">
        <v>3</v>
      </c>
      <c r="H279" s="32">
        <v>0.34139999999999993</v>
      </c>
      <c r="I279" s="13">
        <v>1233.403993312</v>
      </c>
      <c r="J279" s="13">
        <v>3700.2119799359998</v>
      </c>
      <c r="K279" s="13">
        <v>304.05969871834941</v>
      </c>
      <c r="L279" s="13">
        <v>912.17909615504868</v>
      </c>
      <c r="M279" s="13">
        <v>1537.4636920303494</v>
      </c>
      <c r="N279" s="13">
        <v>4612.3910760910485</v>
      </c>
    </row>
    <row r="280" spans="1:14" ht="25" outlineLevel="3" x14ac:dyDescent="0.25">
      <c r="A280" s="1" t="s">
        <v>479</v>
      </c>
      <c r="B280" s="3" t="s">
        <v>59</v>
      </c>
      <c r="C280" s="3" t="s">
        <v>60</v>
      </c>
      <c r="D280" s="3" t="s">
        <v>480</v>
      </c>
      <c r="E280" s="8" t="s">
        <v>481</v>
      </c>
      <c r="F280" s="10" t="s">
        <v>206</v>
      </c>
      <c r="G280" s="62">
        <v>1</v>
      </c>
      <c r="H280" s="31">
        <v>0.3413999999999997</v>
      </c>
      <c r="I280" s="12">
        <v>3403.7930565439992</v>
      </c>
      <c r="J280" s="12">
        <v>3403.7930565439992</v>
      </c>
      <c r="K280" s="12">
        <v>50.306392006572423</v>
      </c>
      <c r="L280" s="12">
        <v>50.306392006572423</v>
      </c>
      <c r="M280" s="12">
        <v>3454.0994485505717</v>
      </c>
      <c r="N280" s="12">
        <v>3454.0994485505717</v>
      </c>
    </row>
    <row r="281" spans="1:14" ht="25" outlineLevel="3" x14ac:dyDescent="0.25">
      <c r="A281" s="2" t="s">
        <v>482</v>
      </c>
      <c r="B281" s="4" t="s">
        <v>59</v>
      </c>
      <c r="C281" s="4" t="s">
        <v>60</v>
      </c>
      <c r="D281" s="4" t="s">
        <v>480</v>
      </c>
      <c r="E281" s="9" t="s">
        <v>481</v>
      </c>
      <c r="F281" s="11" t="s">
        <v>206</v>
      </c>
      <c r="G281" s="61">
        <v>1</v>
      </c>
      <c r="H281" s="32">
        <v>0.3413999999999997</v>
      </c>
      <c r="I281" s="13">
        <v>3403.7930565439992</v>
      </c>
      <c r="J281" s="13">
        <v>3403.7930565439992</v>
      </c>
      <c r="K281" s="13">
        <v>50.306392006572423</v>
      </c>
      <c r="L281" s="13">
        <v>50.306392006572423</v>
      </c>
      <c r="M281" s="13">
        <v>3454.0994485505717</v>
      </c>
      <c r="N281" s="13">
        <v>3454.0994485505717</v>
      </c>
    </row>
    <row r="282" spans="1:14" ht="25" outlineLevel="3" x14ac:dyDescent="0.25">
      <c r="A282" s="1" t="s">
        <v>483</v>
      </c>
      <c r="B282" s="3" t="s">
        <v>59</v>
      </c>
      <c r="C282" s="3" t="s">
        <v>60</v>
      </c>
      <c r="D282" s="3" t="s">
        <v>484</v>
      </c>
      <c r="E282" s="8" t="s">
        <v>485</v>
      </c>
      <c r="F282" s="10" t="s">
        <v>206</v>
      </c>
      <c r="G282" s="62">
        <v>1</v>
      </c>
      <c r="H282" s="31">
        <v>0.34140000000000015</v>
      </c>
      <c r="I282" s="12">
        <v>21.954532832000002</v>
      </c>
      <c r="J282" s="12">
        <v>21.954532832000002</v>
      </c>
      <c r="K282" s="12">
        <v>13.372212788958326</v>
      </c>
      <c r="L282" s="12">
        <v>13.372212788958326</v>
      </c>
      <c r="M282" s="12">
        <v>35.326745620958327</v>
      </c>
      <c r="N282" s="12">
        <v>35.326745620958327</v>
      </c>
    </row>
    <row r="283" spans="1:14" outlineLevel="3" x14ac:dyDescent="0.25">
      <c r="A283" s="2" t="s">
        <v>486</v>
      </c>
      <c r="B283" s="4" t="s">
        <v>59</v>
      </c>
      <c r="C283" s="4" t="s">
        <v>458</v>
      </c>
      <c r="D283" s="4" t="s">
        <v>487</v>
      </c>
      <c r="E283" s="9" t="s">
        <v>488</v>
      </c>
      <c r="F283" s="11" t="s">
        <v>206</v>
      </c>
      <c r="G283" s="61">
        <v>1</v>
      </c>
      <c r="H283" s="32">
        <v>0.34139999999999993</v>
      </c>
      <c r="I283" s="13">
        <v>664.62345800000003</v>
      </c>
      <c r="J283" s="13">
        <v>664.62345800000003</v>
      </c>
      <c r="K283" s="13"/>
      <c r="L283" s="13"/>
      <c r="M283" s="13">
        <v>664.62345800000003</v>
      </c>
      <c r="N283" s="13">
        <v>664.62345800000003</v>
      </c>
    </row>
    <row r="284" spans="1:14" ht="25" outlineLevel="3" x14ac:dyDescent="0.25">
      <c r="A284" s="1" t="s">
        <v>489</v>
      </c>
      <c r="B284" s="3" t="s">
        <v>59</v>
      </c>
      <c r="C284" s="3" t="s">
        <v>60</v>
      </c>
      <c r="D284" s="3" t="s">
        <v>490</v>
      </c>
      <c r="E284" s="8" t="s">
        <v>491</v>
      </c>
      <c r="F284" s="10" t="s">
        <v>206</v>
      </c>
      <c r="G284" s="62">
        <v>139</v>
      </c>
      <c r="H284" s="31">
        <v>0.3413999999999997</v>
      </c>
      <c r="I284" s="12">
        <v>12.222407551999998</v>
      </c>
      <c r="J284" s="12">
        <v>1698.9146497279999</v>
      </c>
      <c r="K284" s="12">
        <v>11.754013221537628</v>
      </c>
      <c r="L284" s="12">
        <v>1633.80783779373</v>
      </c>
      <c r="M284" s="12">
        <v>23.976420773537626</v>
      </c>
      <c r="N284" s="12">
        <v>3332.7224875217298</v>
      </c>
    </row>
    <row r="285" spans="1:14" ht="25" outlineLevel="3" x14ac:dyDescent="0.25">
      <c r="A285" s="2" t="s">
        <v>492</v>
      </c>
      <c r="B285" s="4" t="s">
        <v>59</v>
      </c>
      <c r="C285" s="4" t="s">
        <v>60</v>
      </c>
      <c r="D285" s="4" t="s">
        <v>493</v>
      </c>
      <c r="E285" s="9" t="s">
        <v>494</v>
      </c>
      <c r="F285" s="11" t="s">
        <v>206</v>
      </c>
      <c r="G285" s="61">
        <v>2</v>
      </c>
      <c r="H285" s="32">
        <v>0.34139999999999993</v>
      </c>
      <c r="I285" s="13">
        <v>9.1977115199999986</v>
      </c>
      <c r="J285" s="13">
        <v>18.395423039999997</v>
      </c>
      <c r="K285" s="13">
        <v>10.8860698171938</v>
      </c>
      <c r="L285" s="13">
        <v>21.772139634387599</v>
      </c>
      <c r="M285" s="13">
        <v>20.083781337193798</v>
      </c>
      <c r="N285" s="13">
        <v>40.167562674387597</v>
      </c>
    </row>
    <row r="286" spans="1:14" ht="25" outlineLevel="3" x14ac:dyDescent="0.25">
      <c r="A286" s="1" t="s">
        <v>495</v>
      </c>
      <c r="B286" s="3" t="s">
        <v>59</v>
      </c>
      <c r="C286" s="3" t="s">
        <v>60</v>
      </c>
      <c r="D286" s="3" t="s">
        <v>496</v>
      </c>
      <c r="E286" s="8" t="s">
        <v>497</v>
      </c>
      <c r="F286" s="10" t="s">
        <v>206</v>
      </c>
      <c r="G286" s="62">
        <v>2</v>
      </c>
      <c r="H286" s="31">
        <v>0.3413999999999997</v>
      </c>
      <c r="I286" s="12">
        <v>58.129214274021606</v>
      </c>
      <c r="J286" s="12">
        <v>116.25842854804321</v>
      </c>
      <c r="K286" s="12">
        <v>7.7346685900368044</v>
      </c>
      <c r="L286" s="12">
        <v>15.469337180073609</v>
      </c>
      <c r="M286" s="12">
        <v>65.863882864058411</v>
      </c>
      <c r="N286" s="12">
        <v>131.72776572811682</v>
      </c>
    </row>
    <row r="287" spans="1:14" ht="25" outlineLevel="3" x14ac:dyDescent="0.25">
      <c r="A287" s="2" t="s">
        <v>498</v>
      </c>
      <c r="B287" s="4" t="s">
        <v>59</v>
      </c>
      <c r="C287" s="4" t="s">
        <v>458</v>
      </c>
      <c r="D287" s="4" t="s">
        <v>499</v>
      </c>
      <c r="E287" s="9" t="s">
        <v>500</v>
      </c>
      <c r="F287" s="11" t="s">
        <v>206</v>
      </c>
      <c r="G287" s="61">
        <v>8</v>
      </c>
      <c r="H287" s="32">
        <v>0.34139999999999993</v>
      </c>
      <c r="I287" s="13">
        <v>41.985819999999997</v>
      </c>
      <c r="J287" s="13">
        <v>335.88655999999997</v>
      </c>
      <c r="K287" s="13"/>
      <c r="L287" s="13"/>
      <c r="M287" s="13">
        <v>41.985819999999997</v>
      </c>
      <c r="N287" s="13">
        <v>335.88655999999997</v>
      </c>
    </row>
    <row r="288" spans="1:14" ht="25" outlineLevel="3" x14ac:dyDescent="0.25">
      <c r="A288" s="1" t="s">
        <v>501</v>
      </c>
      <c r="B288" s="3" t="s">
        <v>59</v>
      </c>
      <c r="C288" s="3" t="s">
        <v>60</v>
      </c>
      <c r="D288" s="3" t="s">
        <v>476</v>
      </c>
      <c r="E288" s="8" t="s">
        <v>477</v>
      </c>
      <c r="F288" s="10" t="s">
        <v>206</v>
      </c>
      <c r="G288" s="62">
        <v>7</v>
      </c>
      <c r="H288" s="31">
        <v>0.34140000000000015</v>
      </c>
      <c r="I288" s="12">
        <v>45.257870191999999</v>
      </c>
      <c r="J288" s="12">
        <v>316.805091344</v>
      </c>
      <c r="K288" s="12">
        <v>10.111295478852981</v>
      </c>
      <c r="L288" s="12">
        <v>70.779068351970864</v>
      </c>
      <c r="M288" s="12">
        <v>55.369165670852979</v>
      </c>
      <c r="N288" s="12">
        <v>387.58415969597087</v>
      </c>
    </row>
    <row r="289" spans="1:14" ht="25" outlineLevel="3" x14ac:dyDescent="0.25">
      <c r="A289" s="2" t="s">
        <v>502</v>
      </c>
      <c r="B289" s="4" t="s">
        <v>59</v>
      </c>
      <c r="C289" s="4" t="s">
        <v>60</v>
      </c>
      <c r="D289" s="4" t="s">
        <v>476</v>
      </c>
      <c r="E289" s="9" t="s">
        <v>477</v>
      </c>
      <c r="F289" s="11" t="s">
        <v>206</v>
      </c>
      <c r="G289" s="61">
        <v>1</v>
      </c>
      <c r="H289" s="32">
        <v>0.34140000000000015</v>
      </c>
      <c r="I289" s="13">
        <v>45.257870191999999</v>
      </c>
      <c r="J289" s="13">
        <v>45.257870191999999</v>
      </c>
      <c r="K289" s="13">
        <v>10.111295478852981</v>
      </c>
      <c r="L289" s="13">
        <v>10.111295478852981</v>
      </c>
      <c r="M289" s="13">
        <v>55.369165670852979</v>
      </c>
      <c r="N289" s="13">
        <v>55.369165670852979</v>
      </c>
    </row>
    <row r="290" spans="1:14" outlineLevel="3" x14ac:dyDescent="0.25">
      <c r="A290" s="1" t="s">
        <v>503</v>
      </c>
      <c r="B290" s="3" t="s">
        <v>59</v>
      </c>
      <c r="C290" s="3" t="s">
        <v>458</v>
      </c>
      <c r="D290" s="3" t="s">
        <v>504</v>
      </c>
      <c r="E290" s="8" t="s">
        <v>505</v>
      </c>
      <c r="F290" s="10" t="s">
        <v>206</v>
      </c>
      <c r="G290" s="62">
        <v>1</v>
      </c>
      <c r="H290" s="31">
        <v>0.34139999999999993</v>
      </c>
      <c r="I290" s="12">
        <v>94.810152000000002</v>
      </c>
      <c r="J290" s="12">
        <v>94.810152000000002</v>
      </c>
      <c r="K290" s="12"/>
      <c r="L290" s="12"/>
      <c r="M290" s="12">
        <v>94.810152000000002</v>
      </c>
      <c r="N290" s="12">
        <v>94.810152000000002</v>
      </c>
    </row>
    <row r="291" spans="1:14" ht="25" outlineLevel="3" x14ac:dyDescent="0.25">
      <c r="A291" s="2" t="s">
        <v>506</v>
      </c>
      <c r="B291" s="4" t="s">
        <v>59</v>
      </c>
      <c r="C291" s="4" t="s">
        <v>60</v>
      </c>
      <c r="D291" s="4" t="s">
        <v>507</v>
      </c>
      <c r="E291" s="9" t="s">
        <v>508</v>
      </c>
      <c r="F291" s="11" t="s">
        <v>206</v>
      </c>
      <c r="G291" s="61">
        <v>1</v>
      </c>
      <c r="H291" s="32">
        <v>0.34139999999999993</v>
      </c>
      <c r="I291" s="13">
        <v>158.61411127999997</v>
      </c>
      <c r="J291" s="13">
        <v>158.61411127999997</v>
      </c>
      <c r="K291" s="13">
        <v>38.395462463345694</v>
      </c>
      <c r="L291" s="13">
        <v>38.395462463345694</v>
      </c>
      <c r="M291" s="13">
        <v>197.00957374334567</v>
      </c>
      <c r="N291" s="13">
        <v>197.00957374334567</v>
      </c>
    </row>
    <row r="292" spans="1:14" ht="25" outlineLevel="3" x14ac:dyDescent="0.25">
      <c r="A292" s="1" t="s">
        <v>509</v>
      </c>
      <c r="B292" s="3" t="s">
        <v>59</v>
      </c>
      <c r="C292" s="3" t="s">
        <v>60</v>
      </c>
      <c r="D292" s="3" t="s">
        <v>510</v>
      </c>
      <c r="E292" s="8" t="s">
        <v>511</v>
      </c>
      <c r="F292" s="10" t="s">
        <v>206</v>
      </c>
      <c r="G292" s="62">
        <v>32</v>
      </c>
      <c r="H292" s="31">
        <v>0.34139999999999993</v>
      </c>
      <c r="I292" s="12">
        <v>13.018877216000002</v>
      </c>
      <c r="J292" s="12">
        <v>416.60407091200005</v>
      </c>
      <c r="K292" s="12">
        <v>2.3341302851280403</v>
      </c>
      <c r="L292" s="12">
        <v>74.69216912409729</v>
      </c>
      <c r="M292" s="12">
        <v>15.353007501128042</v>
      </c>
      <c r="N292" s="12">
        <v>491.29624003609734</v>
      </c>
    </row>
    <row r="293" spans="1:14" ht="25" outlineLevel="3" x14ac:dyDescent="0.25">
      <c r="A293" s="2" t="s">
        <v>512</v>
      </c>
      <c r="B293" s="4" t="s">
        <v>59</v>
      </c>
      <c r="C293" s="4" t="s">
        <v>60</v>
      </c>
      <c r="D293" s="4" t="s">
        <v>513</v>
      </c>
      <c r="E293" s="9" t="s">
        <v>514</v>
      </c>
      <c r="F293" s="11" t="s">
        <v>206</v>
      </c>
      <c r="G293" s="61">
        <v>1</v>
      </c>
      <c r="H293" s="32">
        <v>0.34139999999999993</v>
      </c>
      <c r="I293" s="13">
        <v>68.1806792</v>
      </c>
      <c r="J293" s="13">
        <v>68.1806792</v>
      </c>
      <c r="K293" s="13">
        <v>6.4973164449467475</v>
      </c>
      <c r="L293" s="13">
        <v>6.4973164449467475</v>
      </c>
      <c r="M293" s="13">
        <v>74.677995644946748</v>
      </c>
      <c r="N293" s="13">
        <v>74.677995644946748</v>
      </c>
    </row>
    <row r="294" spans="1:14" ht="25" outlineLevel="3" x14ac:dyDescent="0.25">
      <c r="A294" s="1" t="s">
        <v>515</v>
      </c>
      <c r="B294" s="3" t="s">
        <v>59</v>
      </c>
      <c r="C294" s="3" t="s">
        <v>60</v>
      </c>
      <c r="D294" s="3" t="s">
        <v>516</v>
      </c>
      <c r="E294" s="8" t="s">
        <v>517</v>
      </c>
      <c r="F294" s="10" t="s">
        <v>206</v>
      </c>
      <c r="G294" s="62">
        <v>1</v>
      </c>
      <c r="H294" s="31">
        <v>0.34139999999999993</v>
      </c>
      <c r="I294" s="12">
        <v>13.742267408</v>
      </c>
      <c r="J294" s="12">
        <v>13.742267408</v>
      </c>
      <c r="K294" s="12">
        <v>3.2511100399997694</v>
      </c>
      <c r="L294" s="12">
        <v>3.2511100399997694</v>
      </c>
      <c r="M294" s="12">
        <v>16.993377447999769</v>
      </c>
      <c r="N294" s="12">
        <v>16.993377447999769</v>
      </c>
    </row>
    <row r="295" spans="1:14" ht="25" outlineLevel="3" x14ac:dyDescent="0.25">
      <c r="A295" s="2" t="s">
        <v>518</v>
      </c>
      <c r="B295" s="4" t="s">
        <v>59</v>
      </c>
      <c r="C295" s="4" t="s">
        <v>60</v>
      </c>
      <c r="D295" s="4" t="s">
        <v>519</v>
      </c>
      <c r="E295" s="9" t="s">
        <v>520</v>
      </c>
      <c r="F295" s="11" t="s">
        <v>206</v>
      </c>
      <c r="G295" s="61">
        <v>1</v>
      </c>
      <c r="H295" s="32">
        <v>0.3413999999999997</v>
      </c>
      <c r="I295" s="13">
        <v>53.210118639999976</v>
      </c>
      <c r="J295" s="13">
        <v>53.210118639999976</v>
      </c>
      <c r="K295" s="13">
        <v>46.780678403616591</v>
      </c>
      <c r="L295" s="13">
        <v>46.780678403616591</v>
      </c>
      <c r="M295" s="13">
        <v>99.990797043616567</v>
      </c>
      <c r="N295" s="13">
        <v>99.990797043616567</v>
      </c>
    </row>
    <row r="296" spans="1:14" ht="25" outlineLevel="3" x14ac:dyDescent="0.25">
      <c r="A296" s="1" t="s">
        <v>521</v>
      </c>
      <c r="B296" s="3" t="s">
        <v>59</v>
      </c>
      <c r="C296" s="3" t="s">
        <v>60</v>
      </c>
      <c r="D296" s="3" t="s">
        <v>522</v>
      </c>
      <c r="E296" s="8" t="s">
        <v>523</v>
      </c>
      <c r="F296" s="10" t="s">
        <v>206</v>
      </c>
      <c r="G296" s="62">
        <v>4</v>
      </c>
      <c r="H296" s="31">
        <v>0.3413999999999997</v>
      </c>
      <c r="I296" s="12">
        <v>30.405245519999998</v>
      </c>
      <c r="J296" s="12">
        <v>121.62098207999999</v>
      </c>
      <c r="K296" s="12">
        <v>28.04879250195879</v>
      </c>
      <c r="L296" s="12">
        <v>112.19517000783516</v>
      </c>
      <c r="M296" s="12">
        <v>58.454038021958787</v>
      </c>
      <c r="N296" s="12">
        <v>233.81615208783515</v>
      </c>
    </row>
    <row r="297" spans="1:14" ht="25" outlineLevel="3" x14ac:dyDescent="0.25">
      <c r="A297" s="2" t="s">
        <v>524</v>
      </c>
      <c r="B297" s="4" t="s">
        <v>59</v>
      </c>
      <c r="C297" s="4" t="s">
        <v>60</v>
      </c>
      <c r="D297" s="4" t="s">
        <v>519</v>
      </c>
      <c r="E297" s="9" t="s">
        <v>520</v>
      </c>
      <c r="F297" s="11" t="s">
        <v>206</v>
      </c>
      <c r="G297" s="61">
        <v>5</v>
      </c>
      <c r="H297" s="32">
        <v>0.3413999999999997</v>
      </c>
      <c r="I297" s="13">
        <v>53.210118639999976</v>
      </c>
      <c r="J297" s="13">
        <v>266.05059319999987</v>
      </c>
      <c r="K297" s="13">
        <v>46.780678403616591</v>
      </c>
      <c r="L297" s="13">
        <v>233.90339201808297</v>
      </c>
      <c r="M297" s="13">
        <v>99.990797043616567</v>
      </c>
      <c r="N297" s="13">
        <v>499.95398521808283</v>
      </c>
    </row>
    <row r="298" spans="1:14" ht="25" outlineLevel="3" x14ac:dyDescent="0.25">
      <c r="A298" s="1" t="s">
        <v>525</v>
      </c>
      <c r="B298" s="3" t="s">
        <v>59</v>
      </c>
      <c r="C298" s="3" t="s">
        <v>60</v>
      </c>
      <c r="D298" s="3" t="s">
        <v>526</v>
      </c>
      <c r="E298" s="8" t="s">
        <v>527</v>
      </c>
      <c r="F298" s="10" t="s">
        <v>206</v>
      </c>
      <c r="G298" s="62">
        <v>11</v>
      </c>
      <c r="H298" s="31">
        <v>0.3413999999999997</v>
      </c>
      <c r="I298" s="12">
        <v>19.978811599999997</v>
      </c>
      <c r="J298" s="12">
        <v>219.76692759999997</v>
      </c>
      <c r="K298" s="12">
        <v>17.653086190043997</v>
      </c>
      <c r="L298" s="12">
        <v>194.18394809048397</v>
      </c>
      <c r="M298" s="12">
        <v>37.631897790043993</v>
      </c>
      <c r="N298" s="12">
        <v>413.95087569048394</v>
      </c>
    </row>
    <row r="299" spans="1:14" ht="25" outlineLevel="3" x14ac:dyDescent="0.25">
      <c r="A299" s="2" t="s">
        <v>528</v>
      </c>
      <c r="B299" s="4" t="s">
        <v>59</v>
      </c>
      <c r="C299" s="4" t="s">
        <v>60</v>
      </c>
      <c r="D299" s="4" t="s">
        <v>529</v>
      </c>
      <c r="E299" s="9" t="s">
        <v>530</v>
      </c>
      <c r="F299" s="11" t="s">
        <v>206</v>
      </c>
      <c r="G299" s="61">
        <v>9</v>
      </c>
      <c r="H299" s="32">
        <v>0.34140000000000015</v>
      </c>
      <c r="I299" s="13">
        <v>31.1902328</v>
      </c>
      <c r="J299" s="13">
        <v>280.71209520000002</v>
      </c>
      <c r="K299" s="13">
        <v>25.989265779787001</v>
      </c>
      <c r="L299" s="13">
        <v>233.90339201808297</v>
      </c>
      <c r="M299" s="13">
        <v>57.179498579787001</v>
      </c>
      <c r="N299" s="13">
        <v>514.61548721808299</v>
      </c>
    </row>
    <row r="300" spans="1:14" ht="25" outlineLevel="3" x14ac:dyDescent="0.25">
      <c r="A300" s="1" t="s">
        <v>531</v>
      </c>
      <c r="B300" s="3" t="s">
        <v>59</v>
      </c>
      <c r="C300" s="3" t="s">
        <v>60</v>
      </c>
      <c r="D300" s="3" t="s">
        <v>532</v>
      </c>
      <c r="E300" s="8" t="s">
        <v>533</v>
      </c>
      <c r="F300" s="10" t="s">
        <v>206</v>
      </c>
      <c r="G300" s="62">
        <v>2</v>
      </c>
      <c r="H300" s="31">
        <v>0.34140000000000015</v>
      </c>
      <c r="I300" s="12">
        <v>47.865981039999994</v>
      </c>
      <c r="J300" s="12">
        <v>95.731962079999988</v>
      </c>
      <c r="K300" s="12">
        <v>42.612588608745099</v>
      </c>
      <c r="L300" s="12">
        <v>85.225177217490199</v>
      </c>
      <c r="M300" s="12">
        <v>90.478569648745093</v>
      </c>
      <c r="N300" s="12">
        <v>180.95713929749019</v>
      </c>
    </row>
    <row r="301" spans="1:14" ht="25" outlineLevel="3" x14ac:dyDescent="0.25">
      <c r="A301" s="2" t="s">
        <v>534</v>
      </c>
      <c r="B301" s="4" t="s">
        <v>59</v>
      </c>
      <c r="C301" s="4" t="s">
        <v>458</v>
      </c>
      <c r="D301" s="4" t="s">
        <v>535</v>
      </c>
      <c r="E301" s="9" t="s">
        <v>536</v>
      </c>
      <c r="F301" s="11" t="s">
        <v>206</v>
      </c>
      <c r="G301" s="61">
        <v>15</v>
      </c>
      <c r="H301" s="32">
        <v>0.34139999999999993</v>
      </c>
      <c r="I301" s="13">
        <v>2.7901120000000001</v>
      </c>
      <c r="J301" s="13">
        <v>41.851680000000002</v>
      </c>
      <c r="K301" s="13"/>
      <c r="L301" s="13"/>
      <c r="M301" s="13">
        <v>2.7901120000000001</v>
      </c>
      <c r="N301" s="13">
        <v>41.851680000000002</v>
      </c>
    </row>
    <row r="302" spans="1:14" ht="25" outlineLevel="3" x14ac:dyDescent="0.25">
      <c r="A302" s="1" t="s">
        <v>537</v>
      </c>
      <c r="B302" s="3" t="s">
        <v>59</v>
      </c>
      <c r="C302" s="3" t="s">
        <v>458</v>
      </c>
      <c r="D302" s="3" t="s">
        <v>538</v>
      </c>
      <c r="E302" s="8" t="s">
        <v>539</v>
      </c>
      <c r="F302" s="10" t="s">
        <v>206</v>
      </c>
      <c r="G302" s="62">
        <v>39</v>
      </c>
      <c r="H302" s="31">
        <v>0.34139999999999993</v>
      </c>
      <c r="I302" s="12">
        <v>2.6559719999999998</v>
      </c>
      <c r="J302" s="12">
        <v>103.58290799999999</v>
      </c>
      <c r="K302" s="12"/>
      <c r="L302" s="12"/>
      <c r="M302" s="12">
        <v>2.6559719999999998</v>
      </c>
      <c r="N302" s="12">
        <v>103.58290799999999</v>
      </c>
    </row>
    <row r="303" spans="1:14" ht="25" outlineLevel="3" x14ac:dyDescent="0.25">
      <c r="A303" s="2" t="s">
        <v>540</v>
      </c>
      <c r="B303" s="4" t="s">
        <v>59</v>
      </c>
      <c r="C303" s="4" t="s">
        <v>458</v>
      </c>
      <c r="D303" s="4" t="s">
        <v>541</v>
      </c>
      <c r="E303" s="9" t="s">
        <v>542</v>
      </c>
      <c r="F303" s="11" t="s">
        <v>206</v>
      </c>
      <c r="G303" s="61">
        <v>38</v>
      </c>
      <c r="H303" s="32">
        <v>0.34139999999999993</v>
      </c>
      <c r="I303" s="13">
        <v>2.736456</v>
      </c>
      <c r="J303" s="13">
        <v>103.985328</v>
      </c>
      <c r="K303" s="13"/>
      <c r="L303" s="13"/>
      <c r="M303" s="13">
        <v>2.736456</v>
      </c>
      <c r="N303" s="13">
        <v>103.985328</v>
      </c>
    </row>
    <row r="304" spans="1:14" ht="25" outlineLevel="3" x14ac:dyDescent="0.25">
      <c r="A304" s="1" t="s">
        <v>543</v>
      </c>
      <c r="B304" s="3" t="s">
        <v>59</v>
      </c>
      <c r="C304" s="3" t="s">
        <v>458</v>
      </c>
      <c r="D304" s="3" t="s">
        <v>544</v>
      </c>
      <c r="E304" s="8" t="s">
        <v>545</v>
      </c>
      <c r="F304" s="10" t="s">
        <v>206</v>
      </c>
      <c r="G304" s="62">
        <v>8</v>
      </c>
      <c r="H304" s="31">
        <v>0.34139999999999993</v>
      </c>
      <c r="I304" s="12">
        <v>3.3534999999999999</v>
      </c>
      <c r="J304" s="12">
        <v>26.827999999999999</v>
      </c>
      <c r="K304" s="12"/>
      <c r="L304" s="12"/>
      <c r="M304" s="12">
        <v>3.3534999999999999</v>
      </c>
      <c r="N304" s="12">
        <v>26.827999999999999</v>
      </c>
    </row>
    <row r="305" spans="1:14" ht="25" outlineLevel="3" x14ac:dyDescent="0.25">
      <c r="A305" s="2" t="s">
        <v>546</v>
      </c>
      <c r="B305" s="4" t="s">
        <v>59</v>
      </c>
      <c r="C305" s="4" t="s">
        <v>60</v>
      </c>
      <c r="D305" s="4" t="s">
        <v>547</v>
      </c>
      <c r="E305" s="9" t="s">
        <v>548</v>
      </c>
      <c r="F305" s="11" t="s">
        <v>206</v>
      </c>
      <c r="G305" s="61">
        <v>1</v>
      </c>
      <c r="H305" s="32">
        <v>0.34139999999999993</v>
      </c>
      <c r="I305" s="13">
        <v>89.01959647999999</v>
      </c>
      <c r="J305" s="13">
        <v>89.01959647999999</v>
      </c>
      <c r="K305" s="13">
        <v>63.894364737853692</v>
      </c>
      <c r="L305" s="13">
        <v>63.894364737853692</v>
      </c>
      <c r="M305" s="13">
        <v>152.91396121785368</v>
      </c>
      <c r="N305" s="13">
        <v>152.91396121785368</v>
      </c>
    </row>
    <row r="306" spans="1:14" ht="25" outlineLevel="3" x14ac:dyDescent="0.25">
      <c r="A306" s="1" t="s">
        <v>549</v>
      </c>
      <c r="B306" s="3" t="s">
        <v>59</v>
      </c>
      <c r="C306" s="3" t="s">
        <v>60</v>
      </c>
      <c r="D306" s="3" t="s">
        <v>550</v>
      </c>
      <c r="E306" s="8" t="s">
        <v>551</v>
      </c>
      <c r="F306" s="10" t="s">
        <v>206</v>
      </c>
      <c r="G306" s="62">
        <v>2</v>
      </c>
      <c r="H306" s="31">
        <v>0.34139999999999993</v>
      </c>
      <c r="I306" s="12">
        <v>51.908960639999989</v>
      </c>
      <c r="J306" s="12">
        <v>103.81792127999998</v>
      </c>
      <c r="K306" s="12">
        <v>46.780678403616591</v>
      </c>
      <c r="L306" s="12">
        <v>93.561356807233182</v>
      </c>
      <c r="M306" s="12">
        <v>98.68963904361658</v>
      </c>
      <c r="N306" s="12">
        <v>197.37927808723316</v>
      </c>
    </row>
    <row r="307" spans="1:14" ht="25" outlineLevel="3" x14ac:dyDescent="0.25">
      <c r="A307" s="2" t="s">
        <v>552</v>
      </c>
      <c r="B307" s="4" t="s">
        <v>59</v>
      </c>
      <c r="C307" s="4" t="s">
        <v>60</v>
      </c>
      <c r="D307" s="4" t="s">
        <v>553</v>
      </c>
      <c r="E307" s="9" t="s">
        <v>554</v>
      </c>
      <c r="F307" s="11" t="s">
        <v>206</v>
      </c>
      <c r="G307" s="61">
        <v>1</v>
      </c>
      <c r="H307" s="32">
        <v>0.34139999999999993</v>
      </c>
      <c r="I307" s="13">
        <v>39.276192000000002</v>
      </c>
      <c r="J307" s="13">
        <v>39.276192000000002</v>
      </c>
      <c r="K307" s="13">
        <v>34.32544536952998</v>
      </c>
      <c r="L307" s="13">
        <v>34.32544536952998</v>
      </c>
      <c r="M307" s="13">
        <v>73.601637369529982</v>
      </c>
      <c r="N307" s="13">
        <v>73.601637369529982</v>
      </c>
    </row>
    <row r="308" spans="1:14" ht="25" outlineLevel="3" x14ac:dyDescent="0.25">
      <c r="A308" s="1" t="s">
        <v>555</v>
      </c>
      <c r="B308" s="3" t="s">
        <v>59</v>
      </c>
      <c r="C308" s="3" t="s">
        <v>60</v>
      </c>
      <c r="D308" s="3" t="s">
        <v>556</v>
      </c>
      <c r="E308" s="8" t="s">
        <v>557</v>
      </c>
      <c r="F308" s="10" t="s">
        <v>206</v>
      </c>
      <c r="G308" s="62">
        <v>4</v>
      </c>
      <c r="H308" s="31">
        <v>0.34139999999999993</v>
      </c>
      <c r="I308" s="12">
        <v>33.912738239999996</v>
      </c>
      <c r="J308" s="12">
        <v>135.65095295999998</v>
      </c>
      <c r="K308" s="12">
        <v>30.108319224130597</v>
      </c>
      <c r="L308" s="12">
        <v>120.43327689652239</v>
      </c>
      <c r="M308" s="12">
        <v>64.021057464130593</v>
      </c>
      <c r="N308" s="12">
        <v>256.08422985652237</v>
      </c>
    </row>
    <row r="309" spans="1:14" ht="25" outlineLevel="3" x14ac:dyDescent="0.25">
      <c r="A309" s="2" t="s">
        <v>558</v>
      </c>
      <c r="B309" s="4" t="s">
        <v>59</v>
      </c>
      <c r="C309" s="4" t="s">
        <v>60</v>
      </c>
      <c r="D309" s="4" t="s">
        <v>559</v>
      </c>
      <c r="E309" s="9" t="s">
        <v>560</v>
      </c>
      <c r="F309" s="11" t="s">
        <v>206</v>
      </c>
      <c r="G309" s="61">
        <v>32</v>
      </c>
      <c r="H309" s="32">
        <v>0.3413999999999997</v>
      </c>
      <c r="I309" s="13">
        <v>76.437264479999996</v>
      </c>
      <c r="J309" s="13">
        <v>2445.9924633599999</v>
      </c>
      <c r="K309" s="13">
        <v>56.53891215866868</v>
      </c>
      <c r="L309" s="13">
        <v>1809.2451890773978</v>
      </c>
      <c r="M309" s="13">
        <v>132.97617663866868</v>
      </c>
      <c r="N309" s="13">
        <v>4255.2376524373976</v>
      </c>
    </row>
    <row r="310" spans="1:14" ht="25" outlineLevel="3" x14ac:dyDescent="0.25">
      <c r="A310" s="1" t="s">
        <v>561</v>
      </c>
      <c r="B310" s="3" t="s">
        <v>59</v>
      </c>
      <c r="C310" s="3" t="s">
        <v>60</v>
      </c>
      <c r="D310" s="3" t="s">
        <v>559</v>
      </c>
      <c r="E310" s="8" t="s">
        <v>560</v>
      </c>
      <c r="F310" s="10" t="s">
        <v>206</v>
      </c>
      <c r="G310" s="62">
        <v>37</v>
      </c>
      <c r="H310" s="31">
        <v>0.34139999999999993</v>
      </c>
      <c r="I310" s="12">
        <v>76.437264479999996</v>
      </c>
      <c r="J310" s="12">
        <v>2828.1787857599998</v>
      </c>
      <c r="K310" s="12">
        <v>56.53891215866868</v>
      </c>
      <c r="L310" s="12">
        <v>2091.9397498707417</v>
      </c>
      <c r="M310" s="12">
        <v>132.97617663866868</v>
      </c>
      <c r="N310" s="12">
        <v>4920.1185356307415</v>
      </c>
    </row>
    <row r="311" spans="1:14" ht="25" outlineLevel="3" x14ac:dyDescent="0.25">
      <c r="A311" s="2" t="s">
        <v>562</v>
      </c>
      <c r="B311" s="4" t="s">
        <v>59</v>
      </c>
      <c r="C311" s="4" t="s">
        <v>60</v>
      </c>
      <c r="D311" s="4" t="s">
        <v>563</v>
      </c>
      <c r="E311" s="9" t="s">
        <v>564</v>
      </c>
      <c r="F311" s="11" t="s">
        <v>206</v>
      </c>
      <c r="G311" s="61">
        <v>4</v>
      </c>
      <c r="H311" s="32">
        <v>0.3413999999999997</v>
      </c>
      <c r="I311" s="13">
        <v>50.607802639999981</v>
      </c>
      <c r="J311" s="13">
        <v>202.43121055999993</v>
      </c>
      <c r="K311" s="13">
        <v>46.780678403616584</v>
      </c>
      <c r="L311" s="13">
        <v>187.12271361446633</v>
      </c>
      <c r="M311" s="13">
        <v>97.388481043616565</v>
      </c>
      <c r="N311" s="13">
        <v>389.55392417446626</v>
      </c>
    </row>
    <row r="312" spans="1:14" ht="25" outlineLevel="3" x14ac:dyDescent="0.25">
      <c r="A312" s="1" t="s">
        <v>565</v>
      </c>
      <c r="B312" s="3" t="s">
        <v>59</v>
      </c>
      <c r="C312" s="3" t="s">
        <v>60</v>
      </c>
      <c r="D312" s="3" t="s">
        <v>566</v>
      </c>
      <c r="E312" s="8" t="s">
        <v>567</v>
      </c>
      <c r="F312" s="10" t="s">
        <v>206</v>
      </c>
      <c r="G312" s="62">
        <v>24</v>
      </c>
      <c r="H312" s="31">
        <v>0.34139999999999993</v>
      </c>
      <c r="I312" s="12">
        <v>58.173298639999992</v>
      </c>
      <c r="J312" s="12">
        <v>1396.1591673599999</v>
      </c>
      <c r="K312" s="12">
        <v>46.780678403616598</v>
      </c>
      <c r="L312" s="12">
        <v>1122.7362816867983</v>
      </c>
      <c r="M312" s="12">
        <v>104.95397704361659</v>
      </c>
      <c r="N312" s="12">
        <v>2518.8954490467981</v>
      </c>
    </row>
    <row r="313" spans="1:14" ht="37.5" outlineLevel="3" x14ac:dyDescent="0.25">
      <c r="A313" s="2" t="s">
        <v>568</v>
      </c>
      <c r="B313" s="4" t="s">
        <v>59</v>
      </c>
      <c r="C313" s="4" t="s">
        <v>60</v>
      </c>
      <c r="D313" s="4" t="s">
        <v>569</v>
      </c>
      <c r="E313" s="9" t="s">
        <v>570</v>
      </c>
      <c r="F313" s="11" t="s">
        <v>206</v>
      </c>
      <c r="G313" s="61">
        <v>1</v>
      </c>
      <c r="H313" s="32">
        <v>0.3413999999999997</v>
      </c>
      <c r="I313" s="13">
        <v>1621.0351828744037</v>
      </c>
      <c r="J313" s="13">
        <v>1621.0351828744037</v>
      </c>
      <c r="K313" s="13">
        <v>35.110499807037513</v>
      </c>
      <c r="L313" s="13">
        <v>35.110499807037513</v>
      </c>
      <c r="M313" s="13">
        <v>1656.1456826814413</v>
      </c>
      <c r="N313" s="13">
        <v>1656.1456826814413</v>
      </c>
    </row>
    <row r="314" spans="1:14" ht="37.5" outlineLevel="3" x14ac:dyDescent="0.25">
      <c r="A314" s="1" t="s">
        <v>571</v>
      </c>
      <c r="B314" s="3" t="s">
        <v>59</v>
      </c>
      <c r="C314" s="3" t="s">
        <v>60</v>
      </c>
      <c r="D314" s="3" t="s">
        <v>572</v>
      </c>
      <c r="E314" s="8" t="s">
        <v>573</v>
      </c>
      <c r="F314" s="10" t="s">
        <v>206</v>
      </c>
      <c r="G314" s="62">
        <v>1</v>
      </c>
      <c r="H314" s="31">
        <v>0.34139999999999993</v>
      </c>
      <c r="I314" s="12">
        <v>1134.5568335040739</v>
      </c>
      <c r="J314" s="12">
        <v>1134.5568335040739</v>
      </c>
      <c r="K314" s="12">
        <v>35.213059533320575</v>
      </c>
      <c r="L314" s="12">
        <v>35.213059533320575</v>
      </c>
      <c r="M314" s="12">
        <v>1169.7698930373945</v>
      </c>
      <c r="N314" s="12">
        <v>1169.7698930373945</v>
      </c>
    </row>
    <row r="315" spans="1:14" ht="25" outlineLevel="3" x14ac:dyDescent="0.25">
      <c r="A315" s="2" t="s">
        <v>574</v>
      </c>
      <c r="B315" s="4" t="s">
        <v>59</v>
      </c>
      <c r="C315" s="4" t="s">
        <v>60</v>
      </c>
      <c r="D315" s="4" t="s">
        <v>480</v>
      </c>
      <c r="E315" s="9" t="s">
        <v>481</v>
      </c>
      <c r="F315" s="11" t="s">
        <v>206</v>
      </c>
      <c r="G315" s="61">
        <v>1</v>
      </c>
      <c r="H315" s="32">
        <v>0.3413999999999997</v>
      </c>
      <c r="I315" s="13">
        <v>3403.7930565439992</v>
      </c>
      <c r="J315" s="13">
        <v>3403.7930565439992</v>
      </c>
      <c r="K315" s="13">
        <v>50.306392006572423</v>
      </c>
      <c r="L315" s="13">
        <v>50.306392006572423</v>
      </c>
      <c r="M315" s="13">
        <v>3454.0994485505717</v>
      </c>
      <c r="N315" s="13">
        <v>3454.0994485505717</v>
      </c>
    </row>
    <row r="316" spans="1:14" outlineLevel="2" x14ac:dyDescent="0.25">
      <c r="A316" s="14" t="s">
        <v>575</v>
      </c>
      <c r="B316" s="50"/>
      <c r="C316" s="51"/>
      <c r="D316" s="51"/>
      <c r="E316" s="51" t="s">
        <v>576</v>
      </c>
      <c r="F316" s="15"/>
      <c r="G316" s="60"/>
      <c r="H316" s="30">
        <v>0.34140000000000015</v>
      </c>
      <c r="I316" s="16"/>
      <c r="J316" s="16">
        <v>1528.4249632799999</v>
      </c>
      <c r="K316" s="16"/>
      <c r="L316" s="16">
        <v>253.54245040450704</v>
      </c>
      <c r="M316" s="16"/>
      <c r="N316" s="16">
        <v>1781.9674136845069</v>
      </c>
    </row>
    <row r="317" spans="1:14" ht="37.5" outlineLevel="3" x14ac:dyDescent="0.25">
      <c r="A317" s="1" t="s">
        <v>577</v>
      </c>
      <c r="B317" s="3" t="s">
        <v>59</v>
      </c>
      <c r="C317" s="3" t="s">
        <v>60</v>
      </c>
      <c r="D317" s="3" t="s">
        <v>578</v>
      </c>
      <c r="E317" s="8" t="s">
        <v>579</v>
      </c>
      <c r="F317" s="10" t="s">
        <v>206</v>
      </c>
      <c r="G317" s="62">
        <v>9</v>
      </c>
      <c r="H317" s="31">
        <v>0.3413999999999997</v>
      </c>
      <c r="I317" s="12">
        <v>18.474726607999997</v>
      </c>
      <c r="J317" s="12">
        <v>166.27253947199998</v>
      </c>
      <c r="K317" s="12">
        <v>9.1354721033477659</v>
      </c>
      <c r="L317" s="12">
        <v>82.219248930129908</v>
      </c>
      <c r="M317" s="12">
        <v>27.610198711347763</v>
      </c>
      <c r="N317" s="12">
        <v>248.49178840212988</v>
      </c>
    </row>
    <row r="318" spans="1:14" ht="25" outlineLevel="3" x14ac:dyDescent="0.25">
      <c r="A318" s="2" t="s">
        <v>580</v>
      </c>
      <c r="B318" s="4" t="s">
        <v>59</v>
      </c>
      <c r="C318" s="4" t="s">
        <v>60</v>
      </c>
      <c r="D318" s="4" t="s">
        <v>581</v>
      </c>
      <c r="E318" s="9" t="s">
        <v>582</v>
      </c>
      <c r="F318" s="11" t="s">
        <v>206</v>
      </c>
      <c r="G318" s="61">
        <v>9</v>
      </c>
      <c r="H318" s="32">
        <v>0.34140000000000015</v>
      </c>
      <c r="I318" s="13">
        <v>151.35026931199999</v>
      </c>
      <c r="J318" s="13">
        <v>1362.1524238079999</v>
      </c>
      <c r="K318" s="13">
        <v>19.035911274930783</v>
      </c>
      <c r="L318" s="13">
        <v>171.32320147437713</v>
      </c>
      <c r="M318" s="13">
        <v>170.38618058693078</v>
      </c>
      <c r="N318" s="13">
        <v>1533.475625282377</v>
      </c>
    </row>
    <row r="319" spans="1:14" outlineLevel="2" x14ac:dyDescent="0.25">
      <c r="A319" s="14" t="s">
        <v>583</v>
      </c>
      <c r="B319" s="50"/>
      <c r="C319" s="51"/>
      <c r="D319" s="51"/>
      <c r="E319" s="51" t="s">
        <v>233</v>
      </c>
      <c r="F319" s="15"/>
      <c r="G319" s="60"/>
      <c r="H319" s="30">
        <v>0.34139999999999993</v>
      </c>
      <c r="I319" s="16"/>
      <c r="J319" s="16">
        <v>14174.873093167998</v>
      </c>
      <c r="K319" s="16"/>
      <c r="L319" s="16">
        <v>2291.7160076352602</v>
      </c>
      <c r="M319" s="16"/>
      <c r="N319" s="16">
        <v>16466.589100803259</v>
      </c>
    </row>
    <row r="320" spans="1:14" outlineLevel="3" x14ac:dyDescent="0.25">
      <c r="A320" s="1" t="s">
        <v>584</v>
      </c>
      <c r="B320" s="3" t="s">
        <v>59</v>
      </c>
      <c r="C320" s="3" t="s">
        <v>458</v>
      </c>
      <c r="D320" s="3" t="s">
        <v>585</v>
      </c>
      <c r="E320" s="8" t="s">
        <v>586</v>
      </c>
      <c r="F320" s="10" t="s">
        <v>206</v>
      </c>
      <c r="G320" s="62">
        <v>46</v>
      </c>
      <c r="H320" s="31">
        <v>0.34139999999999993</v>
      </c>
      <c r="I320" s="12">
        <v>8.2496100000000006</v>
      </c>
      <c r="J320" s="12">
        <v>379.48206000000005</v>
      </c>
      <c r="K320" s="12"/>
      <c r="L320" s="12"/>
      <c r="M320" s="12">
        <v>8.2496100000000006</v>
      </c>
      <c r="N320" s="12">
        <v>379.48206000000005</v>
      </c>
    </row>
    <row r="321" spans="1:14" outlineLevel="3" x14ac:dyDescent="0.25">
      <c r="A321" s="2" t="s">
        <v>587</v>
      </c>
      <c r="B321" s="4" t="s">
        <v>59</v>
      </c>
      <c r="C321" s="4" t="s">
        <v>458</v>
      </c>
      <c r="D321" s="4" t="s">
        <v>588</v>
      </c>
      <c r="E321" s="9" t="s">
        <v>589</v>
      </c>
      <c r="F321" s="11" t="s">
        <v>206</v>
      </c>
      <c r="G321" s="61">
        <v>91</v>
      </c>
      <c r="H321" s="32">
        <v>0.34139999999999993</v>
      </c>
      <c r="I321" s="13">
        <v>35.050781999999998</v>
      </c>
      <c r="J321" s="13">
        <v>3189.6211619999999</v>
      </c>
      <c r="K321" s="13"/>
      <c r="L321" s="13"/>
      <c r="M321" s="13">
        <v>35.050781999999998</v>
      </c>
      <c r="N321" s="13">
        <v>3189.6211619999999</v>
      </c>
    </row>
    <row r="322" spans="1:14" ht="25" outlineLevel="3" x14ac:dyDescent="0.25">
      <c r="A322" s="1" t="s">
        <v>590</v>
      </c>
      <c r="B322" s="3" t="s">
        <v>59</v>
      </c>
      <c r="C322" s="3" t="s">
        <v>60</v>
      </c>
      <c r="D322" s="3" t="s">
        <v>591</v>
      </c>
      <c r="E322" s="8" t="s">
        <v>592</v>
      </c>
      <c r="F322" s="10" t="s">
        <v>206</v>
      </c>
      <c r="G322" s="62">
        <v>12</v>
      </c>
      <c r="H322" s="31">
        <v>0.3413999999999997</v>
      </c>
      <c r="I322" s="12">
        <v>11.84241576</v>
      </c>
      <c r="J322" s="12">
        <v>142.10898911999999</v>
      </c>
      <c r="K322" s="12">
        <v>6.267265309453018</v>
      </c>
      <c r="L322" s="12">
        <v>75.207183713436223</v>
      </c>
      <c r="M322" s="12">
        <v>18.109681069453018</v>
      </c>
      <c r="N322" s="12">
        <v>217.31617283343621</v>
      </c>
    </row>
    <row r="323" spans="1:14" ht="25" outlineLevel="3" x14ac:dyDescent="0.25">
      <c r="A323" s="2" t="s">
        <v>593</v>
      </c>
      <c r="B323" s="4" t="s">
        <v>59</v>
      </c>
      <c r="C323" s="4" t="s">
        <v>60</v>
      </c>
      <c r="D323" s="4" t="s">
        <v>591</v>
      </c>
      <c r="E323" s="9" t="s">
        <v>592</v>
      </c>
      <c r="F323" s="11" t="s">
        <v>206</v>
      </c>
      <c r="G323" s="61">
        <v>49</v>
      </c>
      <c r="H323" s="32">
        <v>0.3413999999999997</v>
      </c>
      <c r="I323" s="13">
        <v>11.84241576</v>
      </c>
      <c r="J323" s="13">
        <v>580.27837223999995</v>
      </c>
      <c r="K323" s="13">
        <v>6.267265309453018</v>
      </c>
      <c r="L323" s="13">
        <v>307.09600016319791</v>
      </c>
      <c r="M323" s="13">
        <v>18.109681069453018</v>
      </c>
      <c r="N323" s="13">
        <v>887.37437240319787</v>
      </c>
    </row>
    <row r="324" spans="1:14" ht="25" outlineLevel="3" x14ac:dyDescent="0.25">
      <c r="A324" s="1" t="s">
        <v>594</v>
      </c>
      <c r="B324" s="3" t="s">
        <v>59</v>
      </c>
      <c r="C324" s="3" t="s">
        <v>60</v>
      </c>
      <c r="D324" s="3" t="s">
        <v>595</v>
      </c>
      <c r="E324" s="8" t="s">
        <v>596</v>
      </c>
      <c r="F324" s="10" t="s">
        <v>206</v>
      </c>
      <c r="G324" s="62">
        <v>12</v>
      </c>
      <c r="H324" s="31">
        <v>0.34139999999999993</v>
      </c>
      <c r="I324" s="12">
        <v>22.546251199999997</v>
      </c>
      <c r="J324" s="12">
        <v>270.55501439999995</v>
      </c>
      <c r="K324" s="12">
        <v>18.143449695322996</v>
      </c>
      <c r="L324" s="12">
        <v>217.72139634387594</v>
      </c>
      <c r="M324" s="12">
        <v>40.689700895322993</v>
      </c>
      <c r="N324" s="12">
        <v>488.27641074387589</v>
      </c>
    </row>
    <row r="325" spans="1:14" ht="25" outlineLevel="3" x14ac:dyDescent="0.25">
      <c r="A325" s="2" t="s">
        <v>597</v>
      </c>
      <c r="B325" s="4" t="s">
        <v>59</v>
      </c>
      <c r="C325" s="4" t="s">
        <v>60</v>
      </c>
      <c r="D325" s="4" t="s">
        <v>598</v>
      </c>
      <c r="E325" s="9" t="s">
        <v>599</v>
      </c>
      <c r="F325" s="11" t="s">
        <v>206</v>
      </c>
      <c r="G325" s="61">
        <v>91</v>
      </c>
      <c r="H325" s="32">
        <v>0.34139999999999993</v>
      </c>
      <c r="I325" s="13">
        <v>103.72627683199998</v>
      </c>
      <c r="J325" s="13">
        <v>9439.0911917119993</v>
      </c>
      <c r="K325" s="13">
        <v>17.917812530896754</v>
      </c>
      <c r="L325" s="13">
        <v>1630.5209403116041</v>
      </c>
      <c r="M325" s="13">
        <v>121.64408936289674</v>
      </c>
      <c r="N325" s="13">
        <v>11069.612132023603</v>
      </c>
    </row>
    <row r="326" spans="1:14" ht="25" outlineLevel="3" x14ac:dyDescent="0.25">
      <c r="A326" s="1" t="s">
        <v>600</v>
      </c>
      <c r="B326" s="3" t="s">
        <v>59</v>
      </c>
      <c r="C326" s="3" t="s">
        <v>60</v>
      </c>
      <c r="D326" s="3" t="s">
        <v>601</v>
      </c>
      <c r="E326" s="8" t="s">
        <v>602</v>
      </c>
      <c r="F326" s="10" t="s">
        <v>206</v>
      </c>
      <c r="G326" s="62">
        <v>9</v>
      </c>
      <c r="H326" s="31">
        <v>0.34139999999999948</v>
      </c>
      <c r="I326" s="12">
        <v>19.304033743999998</v>
      </c>
      <c r="J326" s="12">
        <v>173.73630369599999</v>
      </c>
      <c r="K326" s="12">
        <v>6.7967207892384529</v>
      </c>
      <c r="L326" s="12">
        <v>61.170487103146058</v>
      </c>
      <c r="M326" s="12">
        <v>26.100754533238451</v>
      </c>
      <c r="N326" s="12">
        <v>234.90679079914605</v>
      </c>
    </row>
    <row r="327" spans="1:14" outlineLevel="2" x14ac:dyDescent="0.25">
      <c r="A327" s="14" t="s">
        <v>603</v>
      </c>
      <c r="B327" s="50"/>
      <c r="C327" s="51"/>
      <c r="D327" s="51"/>
      <c r="E327" s="51" t="s">
        <v>299</v>
      </c>
      <c r="F327" s="15"/>
      <c r="G327" s="60"/>
      <c r="H327" s="30">
        <v>0.3413999999999997</v>
      </c>
      <c r="I327" s="16"/>
      <c r="J327" s="16">
        <v>3314.850295455999</v>
      </c>
      <c r="K327" s="16"/>
      <c r="L327" s="16">
        <v>2752.0922162426568</v>
      </c>
      <c r="M327" s="16"/>
      <c r="N327" s="16">
        <v>6066.9425116986567</v>
      </c>
    </row>
    <row r="328" spans="1:14" ht="25" outlineLevel="3" x14ac:dyDescent="0.25">
      <c r="A328" s="2" t="s">
        <v>604</v>
      </c>
      <c r="B328" s="4" t="s">
        <v>59</v>
      </c>
      <c r="C328" s="4" t="s">
        <v>60</v>
      </c>
      <c r="D328" s="4" t="s">
        <v>490</v>
      </c>
      <c r="E328" s="9" t="s">
        <v>491</v>
      </c>
      <c r="F328" s="11" t="s">
        <v>206</v>
      </c>
      <c r="G328" s="61">
        <v>9</v>
      </c>
      <c r="H328" s="32">
        <v>0.34139999999999993</v>
      </c>
      <c r="I328" s="13">
        <v>12.222407551999998</v>
      </c>
      <c r="J328" s="13">
        <v>110.00166796799998</v>
      </c>
      <c r="K328" s="13">
        <v>11.754013221537628</v>
      </c>
      <c r="L328" s="13">
        <v>105.78611899383866</v>
      </c>
      <c r="M328" s="13">
        <v>23.976420773537626</v>
      </c>
      <c r="N328" s="13">
        <v>215.78778696183863</v>
      </c>
    </row>
    <row r="329" spans="1:14" ht="25" outlineLevel="3" x14ac:dyDescent="0.25">
      <c r="A329" s="1" t="s">
        <v>605</v>
      </c>
      <c r="B329" s="3" t="s">
        <v>59</v>
      </c>
      <c r="C329" s="3" t="s">
        <v>60</v>
      </c>
      <c r="D329" s="3" t="s">
        <v>493</v>
      </c>
      <c r="E329" s="8" t="s">
        <v>494</v>
      </c>
      <c r="F329" s="10" t="s">
        <v>206</v>
      </c>
      <c r="G329" s="62">
        <v>89</v>
      </c>
      <c r="H329" s="31">
        <v>0.34139999999999993</v>
      </c>
      <c r="I329" s="12">
        <v>9.1977115199999986</v>
      </c>
      <c r="J329" s="12">
        <v>818.59632527999986</v>
      </c>
      <c r="K329" s="12">
        <v>10.8860698171938</v>
      </c>
      <c r="L329" s="12">
        <v>968.86021373024812</v>
      </c>
      <c r="M329" s="12">
        <v>20.083781337193798</v>
      </c>
      <c r="N329" s="12">
        <v>1787.456539010248</v>
      </c>
    </row>
    <row r="330" spans="1:14" ht="25" outlineLevel="3" x14ac:dyDescent="0.25">
      <c r="A330" s="2" t="s">
        <v>606</v>
      </c>
      <c r="B330" s="4" t="s">
        <v>59</v>
      </c>
      <c r="C330" s="4" t="s">
        <v>60</v>
      </c>
      <c r="D330" s="4" t="s">
        <v>235</v>
      </c>
      <c r="E330" s="9" t="s">
        <v>236</v>
      </c>
      <c r="F330" s="11" t="s">
        <v>206</v>
      </c>
      <c r="G330" s="61">
        <v>3</v>
      </c>
      <c r="H330" s="32">
        <v>0.3413999999999997</v>
      </c>
      <c r="I330" s="13">
        <v>126.54531513599999</v>
      </c>
      <c r="J330" s="13">
        <v>379.63594540799994</v>
      </c>
      <c r="K330" s="13">
        <v>20.892953544941278</v>
      </c>
      <c r="L330" s="13">
        <v>62.67886063482382</v>
      </c>
      <c r="M330" s="13">
        <v>147.43826868094126</v>
      </c>
      <c r="N330" s="13">
        <v>442.31480604282376</v>
      </c>
    </row>
    <row r="331" spans="1:14" ht="25" outlineLevel="3" x14ac:dyDescent="0.25">
      <c r="A331" s="1" t="s">
        <v>607</v>
      </c>
      <c r="B331" s="3" t="s">
        <v>59</v>
      </c>
      <c r="C331" s="3" t="s">
        <v>60</v>
      </c>
      <c r="D331" s="3" t="s">
        <v>595</v>
      </c>
      <c r="E331" s="8" t="s">
        <v>596</v>
      </c>
      <c r="F331" s="10" t="s">
        <v>206</v>
      </c>
      <c r="G331" s="62">
        <v>7</v>
      </c>
      <c r="H331" s="31">
        <v>0.34139999999999993</v>
      </c>
      <c r="I331" s="12">
        <v>22.546251199999997</v>
      </c>
      <c r="J331" s="12">
        <v>157.82375839999997</v>
      </c>
      <c r="K331" s="12">
        <v>18.143449695322996</v>
      </c>
      <c r="L331" s="12">
        <v>127.004147867261</v>
      </c>
      <c r="M331" s="12">
        <v>40.689700895322993</v>
      </c>
      <c r="N331" s="12">
        <v>284.82790626726097</v>
      </c>
    </row>
    <row r="332" spans="1:14" ht="25" outlineLevel="3" x14ac:dyDescent="0.25">
      <c r="A332" s="2" t="s">
        <v>608</v>
      </c>
      <c r="B332" s="4" t="s">
        <v>59</v>
      </c>
      <c r="C332" s="4" t="s">
        <v>60</v>
      </c>
      <c r="D332" s="4" t="s">
        <v>595</v>
      </c>
      <c r="E332" s="9" t="s">
        <v>596</v>
      </c>
      <c r="F332" s="11" t="s">
        <v>206</v>
      </c>
      <c r="G332" s="61">
        <v>15</v>
      </c>
      <c r="H332" s="32">
        <v>0.34139999999999993</v>
      </c>
      <c r="I332" s="13">
        <v>22.546251199999997</v>
      </c>
      <c r="J332" s="13">
        <v>338.19376799999998</v>
      </c>
      <c r="K332" s="13">
        <v>18.143449695322996</v>
      </c>
      <c r="L332" s="13">
        <v>272.15174542984494</v>
      </c>
      <c r="M332" s="13">
        <v>40.689700895322993</v>
      </c>
      <c r="N332" s="13">
        <v>610.34551342984491</v>
      </c>
    </row>
    <row r="333" spans="1:14" ht="25" outlineLevel="3" x14ac:dyDescent="0.25">
      <c r="A333" s="1" t="s">
        <v>609</v>
      </c>
      <c r="B333" s="3" t="s">
        <v>59</v>
      </c>
      <c r="C333" s="3" t="s">
        <v>60</v>
      </c>
      <c r="D333" s="3" t="s">
        <v>595</v>
      </c>
      <c r="E333" s="8" t="s">
        <v>596</v>
      </c>
      <c r="F333" s="10" t="s">
        <v>206</v>
      </c>
      <c r="G333" s="62">
        <v>65</v>
      </c>
      <c r="H333" s="31">
        <v>0.3413999999999997</v>
      </c>
      <c r="I333" s="12">
        <v>22.546251199999997</v>
      </c>
      <c r="J333" s="12">
        <v>1465.5063279999997</v>
      </c>
      <c r="K333" s="12">
        <v>18.143449695322996</v>
      </c>
      <c r="L333" s="12">
        <v>1179.3242301959947</v>
      </c>
      <c r="M333" s="12">
        <v>40.689700895322993</v>
      </c>
      <c r="N333" s="12">
        <v>2644.8305581959944</v>
      </c>
    </row>
    <row r="334" spans="1:14" ht="25" outlineLevel="3" x14ac:dyDescent="0.25">
      <c r="A334" s="2" t="s">
        <v>610</v>
      </c>
      <c r="B334" s="4" t="s">
        <v>59</v>
      </c>
      <c r="C334" s="4" t="s">
        <v>60</v>
      </c>
      <c r="D334" s="4" t="s">
        <v>595</v>
      </c>
      <c r="E334" s="9" t="s">
        <v>596</v>
      </c>
      <c r="F334" s="11" t="s">
        <v>206</v>
      </c>
      <c r="G334" s="61">
        <v>1</v>
      </c>
      <c r="H334" s="32">
        <v>0.34139999999999993</v>
      </c>
      <c r="I334" s="13">
        <v>22.546251199999997</v>
      </c>
      <c r="J334" s="13">
        <v>22.546251199999997</v>
      </c>
      <c r="K334" s="13">
        <v>18.143449695322996</v>
      </c>
      <c r="L334" s="13">
        <v>18.143449695322996</v>
      </c>
      <c r="M334" s="13">
        <v>40.689700895322993</v>
      </c>
      <c r="N334" s="13">
        <v>40.689700895322993</v>
      </c>
    </row>
    <row r="335" spans="1:14" ht="25" outlineLevel="3" x14ac:dyDescent="0.25">
      <c r="A335" s="1" t="s">
        <v>611</v>
      </c>
      <c r="B335" s="3" t="s">
        <v>59</v>
      </c>
      <c r="C335" s="3" t="s">
        <v>60</v>
      </c>
      <c r="D335" s="3" t="s">
        <v>595</v>
      </c>
      <c r="E335" s="8" t="s">
        <v>596</v>
      </c>
      <c r="F335" s="10" t="s">
        <v>206</v>
      </c>
      <c r="G335" s="62">
        <v>1</v>
      </c>
      <c r="H335" s="31">
        <v>0.34139999999999993</v>
      </c>
      <c r="I335" s="12">
        <v>22.546251199999997</v>
      </c>
      <c r="J335" s="12">
        <v>22.546251199999997</v>
      </c>
      <c r="K335" s="12">
        <v>18.143449695322996</v>
      </c>
      <c r="L335" s="12">
        <v>18.143449695322996</v>
      </c>
      <c r="M335" s="12">
        <v>40.689700895322993</v>
      </c>
      <c r="N335" s="12">
        <v>40.689700895322993</v>
      </c>
    </row>
    <row r="336" spans="1:14" outlineLevel="1" x14ac:dyDescent="0.25">
      <c r="A336" s="37" t="s">
        <v>612</v>
      </c>
      <c r="B336" s="48"/>
      <c r="C336" s="49"/>
      <c r="D336" s="49"/>
      <c r="E336" s="49" t="s">
        <v>613</v>
      </c>
      <c r="F336" s="38"/>
      <c r="G336" s="59"/>
      <c r="H336" s="39">
        <v>0.3413999999999997</v>
      </c>
      <c r="I336" s="40"/>
      <c r="J336" s="40">
        <v>115107.18175055507</v>
      </c>
      <c r="K336" s="40"/>
      <c r="L336" s="40">
        <v>33260.096120702001</v>
      </c>
      <c r="M336" s="40"/>
      <c r="N336" s="40">
        <v>148367.27787125707</v>
      </c>
    </row>
    <row r="337" spans="1:14" outlineLevel="2" x14ac:dyDescent="0.25">
      <c r="A337" s="14" t="s">
        <v>614</v>
      </c>
      <c r="B337" s="50"/>
      <c r="C337" s="51"/>
      <c r="D337" s="51"/>
      <c r="E337" s="51" t="s">
        <v>418</v>
      </c>
      <c r="F337" s="15"/>
      <c r="G337" s="60"/>
      <c r="H337" s="30">
        <v>0.34139999999999948</v>
      </c>
      <c r="I337" s="16"/>
      <c r="J337" s="16">
        <v>57233.305624512221</v>
      </c>
      <c r="K337" s="16"/>
      <c r="L337" s="16">
        <v>16766.006994199881</v>
      </c>
      <c r="M337" s="16"/>
      <c r="N337" s="16">
        <v>73999.312618712094</v>
      </c>
    </row>
    <row r="338" spans="1:14" ht="25" outlineLevel="3" x14ac:dyDescent="0.25">
      <c r="A338" s="2" t="s">
        <v>615</v>
      </c>
      <c r="B338" s="4" t="s">
        <v>59</v>
      </c>
      <c r="C338" s="4" t="s">
        <v>458</v>
      </c>
      <c r="D338" s="4" t="s">
        <v>616</v>
      </c>
      <c r="E338" s="9" t="s">
        <v>617</v>
      </c>
      <c r="F338" s="11" t="s">
        <v>206</v>
      </c>
      <c r="G338" s="61">
        <v>32</v>
      </c>
      <c r="H338" s="32">
        <v>0.34139999999999993</v>
      </c>
      <c r="I338" s="13">
        <v>3.205946</v>
      </c>
      <c r="J338" s="13">
        <v>102.590272</v>
      </c>
      <c r="K338" s="13"/>
      <c r="L338" s="13"/>
      <c r="M338" s="13">
        <v>3.205946</v>
      </c>
      <c r="N338" s="13">
        <v>102.590272</v>
      </c>
    </row>
    <row r="339" spans="1:14" ht="25" outlineLevel="3" x14ac:dyDescent="0.25">
      <c r="A339" s="1" t="s">
        <v>618</v>
      </c>
      <c r="B339" s="3" t="s">
        <v>59</v>
      </c>
      <c r="C339" s="3" t="s">
        <v>60</v>
      </c>
      <c r="D339" s="3" t="s">
        <v>420</v>
      </c>
      <c r="E339" s="8" t="s">
        <v>421</v>
      </c>
      <c r="F339" s="10" t="s">
        <v>153</v>
      </c>
      <c r="G339" s="62">
        <v>945.3</v>
      </c>
      <c r="H339" s="31">
        <v>0.34139999999999993</v>
      </c>
      <c r="I339" s="12">
        <v>27.613657980000003</v>
      </c>
      <c r="J339" s="12">
        <v>26103.190888494002</v>
      </c>
      <c r="K339" s="12">
        <v>0.26969992790344932</v>
      </c>
      <c r="L339" s="12">
        <v>254.94734184713161</v>
      </c>
      <c r="M339" s="12">
        <v>27.883357907903452</v>
      </c>
      <c r="N339" s="12">
        <v>26358.138230341134</v>
      </c>
    </row>
    <row r="340" spans="1:14" ht="37.5" outlineLevel="3" x14ac:dyDescent="0.25">
      <c r="A340" s="2" t="s">
        <v>619</v>
      </c>
      <c r="B340" s="4" t="s">
        <v>59</v>
      </c>
      <c r="C340" s="4" t="s">
        <v>60</v>
      </c>
      <c r="D340" s="4" t="s">
        <v>423</v>
      </c>
      <c r="E340" s="9" t="s">
        <v>424</v>
      </c>
      <c r="F340" s="11" t="s">
        <v>153</v>
      </c>
      <c r="G340" s="61">
        <v>21.9</v>
      </c>
      <c r="H340" s="32">
        <v>0.34139999999999993</v>
      </c>
      <c r="I340" s="13">
        <v>46.195815972600002</v>
      </c>
      <c r="J340" s="13">
        <v>1011.68836979994</v>
      </c>
      <c r="K340" s="13">
        <v>8.9650480508637997E-2</v>
      </c>
      <c r="L340" s="13">
        <v>1.9633455231391963</v>
      </c>
      <c r="M340" s="13">
        <v>46.28546645310864</v>
      </c>
      <c r="N340" s="13">
        <v>1013.6517153230792</v>
      </c>
    </row>
    <row r="341" spans="1:14" ht="25" outlineLevel="3" x14ac:dyDescent="0.25">
      <c r="A341" s="1" t="s">
        <v>620</v>
      </c>
      <c r="B341" s="3" t="s">
        <v>59</v>
      </c>
      <c r="C341" s="3" t="s">
        <v>60</v>
      </c>
      <c r="D341" s="3" t="s">
        <v>433</v>
      </c>
      <c r="E341" s="8" t="s">
        <v>434</v>
      </c>
      <c r="F341" s="10" t="s">
        <v>153</v>
      </c>
      <c r="G341" s="62">
        <v>381.02</v>
      </c>
      <c r="H341" s="31">
        <v>0.34140000000000015</v>
      </c>
      <c r="I341" s="12">
        <v>4.2369111636000003</v>
      </c>
      <c r="J341" s="12">
        <v>1614.3478915548721</v>
      </c>
      <c r="K341" s="12">
        <v>1.4220541653090999</v>
      </c>
      <c r="L341" s="12">
        <v>541.83107806607313</v>
      </c>
      <c r="M341" s="12">
        <v>5.6589653289091002</v>
      </c>
      <c r="N341" s="12">
        <v>2156.1789696209453</v>
      </c>
    </row>
    <row r="342" spans="1:14" ht="25" outlineLevel="3" x14ac:dyDescent="0.25">
      <c r="A342" s="2" t="s">
        <v>621</v>
      </c>
      <c r="B342" s="4" t="s">
        <v>59</v>
      </c>
      <c r="C342" s="4" t="s">
        <v>60</v>
      </c>
      <c r="D342" s="4" t="s">
        <v>433</v>
      </c>
      <c r="E342" s="9" t="s">
        <v>434</v>
      </c>
      <c r="F342" s="11" t="s">
        <v>153</v>
      </c>
      <c r="G342" s="61">
        <v>951.4</v>
      </c>
      <c r="H342" s="32">
        <v>0.34140000000000015</v>
      </c>
      <c r="I342" s="13">
        <v>4.2369111636000003</v>
      </c>
      <c r="J342" s="13">
        <v>4030.9972810490403</v>
      </c>
      <c r="K342" s="13">
        <v>1.4220541653090999</v>
      </c>
      <c r="L342" s="13">
        <v>1352.9423328750777</v>
      </c>
      <c r="M342" s="13">
        <v>5.6589653289091002</v>
      </c>
      <c r="N342" s="13">
        <v>5383.939613924118</v>
      </c>
    </row>
    <row r="343" spans="1:14" ht="25" outlineLevel="3" x14ac:dyDescent="0.25">
      <c r="A343" s="1" t="s">
        <v>622</v>
      </c>
      <c r="B343" s="3" t="s">
        <v>59</v>
      </c>
      <c r="C343" s="3" t="s">
        <v>60</v>
      </c>
      <c r="D343" s="3" t="s">
        <v>433</v>
      </c>
      <c r="E343" s="8" t="s">
        <v>434</v>
      </c>
      <c r="F343" s="10" t="s">
        <v>153</v>
      </c>
      <c r="G343" s="62">
        <v>170.85</v>
      </c>
      <c r="H343" s="31">
        <v>0.34139999999999993</v>
      </c>
      <c r="I343" s="12">
        <v>4.2369111636000003</v>
      </c>
      <c r="J343" s="12">
        <v>723.87627230106</v>
      </c>
      <c r="K343" s="12">
        <v>1.4220541653090999</v>
      </c>
      <c r="L343" s="12">
        <v>242.95795414305974</v>
      </c>
      <c r="M343" s="12">
        <v>5.6589653289091002</v>
      </c>
      <c r="N343" s="12">
        <v>966.83422644411974</v>
      </c>
    </row>
    <row r="344" spans="1:14" ht="25" outlineLevel="3" x14ac:dyDescent="0.25">
      <c r="A344" s="2" t="s">
        <v>623</v>
      </c>
      <c r="B344" s="4" t="s">
        <v>59</v>
      </c>
      <c r="C344" s="4" t="s">
        <v>60</v>
      </c>
      <c r="D344" s="4" t="s">
        <v>433</v>
      </c>
      <c r="E344" s="9" t="s">
        <v>434</v>
      </c>
      <c r="F344" s="11" t="s">
        <v>153</v>
      </c>
      <c r="G344" s="61">
        <v>478.46</v>
      </c>
      <c r="H344" s="32">
        <v>0.34139999999999993</v>
      </c>
      <c r="I344" s="13">
        <v>4.2369111636000003</v>
      </c>
      <c r="J344" s="13">
        <v>2027.192515336056</v>
      </c>
      <c r="K344" s="13">
        <v>1.4220541653090999</v>
      </c>
      <c r="L344" s="13">
        <v>680.39603593379184</v>
      </c>
      <c r="M344" s="13">
        <v>5.6589653289091002</v>
      </c>
      <c r="N344" s="13">
        <v>2707.5885512698478</v>
      </c>
    </row>
    <row r="345" spans="1:14" ht="25" outlineLevel="3" x14ac:dyDescent="0.25">
      <c r="A345" s="1" t="s">
        <v>624</v>
      </c>
      <c r="B345" s="3" t="s">
        <v>59</v>
      </c>
      <c r="C345" s="3" t="s">
        <v>60</v>
      </c>
      <c r="D345" s="3" t="s">
        <v>433</v>
      </c>
      <c r="E345" s="8" t="s">
        <v>434</v>
      </c>
      <c r="F345" s="10" t="s">
        <v>153</v>
      </c>
      <c r="G345" s="62">
        <v>959.7</v>
      </c>
      <c r="H345" s="31">
        <v>0.34140000000000015</v>
      </c>
      <c r="I345" s="12">
        <v>4.2369111636000003</v>
      </c>
      <c r="J345" s="12">
        <v>4066.1636437069205</v>
      </c>
      <c r="K345" s="12">
        <v>1.4220541653090999</v>
      </c>
      <c r="L345" s="12">
        <v>1364.7453824471436</v>
      </c>
      <c r="M345" s="12">
        <v>5.6589653289091002</v>
      </c>
      <c r="N345" s="12">
        <v>5430.9090261540641</v>
      </c>
    </row>
    <row r="346" spans="1:14" ht="25" outlineLevel="3" x14ac:dyDescent="0.25">
      <c r="A346" s="2" t="s">
        <v>625</v>
      </c>
      <c r="B346" s="4" t="s">
        <v>59</v>
      </c>
      <c r="C346" s="4" t="s">
        <v>60</v>
      </c>
      <c r="D346" s="4" t="s">
        <v>433</v>
      </c>
      <c r="E346" s="9" t="s">
        <v>434</v>
      </c>
      <c r="F346" s="11" t="s">
        <v>153</v>
      </c>
      <c r="G346" s="61">
        <v>235.8</v>
      </c>
      <c r="H346" s="32">
        <v>0.34139999999999993</v>
      </c>
      <c r="I346" s="13">
        <v>4.2369111636000003</v>
      </c>
      <c r="J346" s="13">
        <v>999.0636523768801</v>
      </c>
      <c r="K346" s="13">
        <v>1.4220541653090999</v>
      </c>
      <c r="L346" s="13">
        <v>335.32037217988568</v>
      </c>
      <c r="M346" s="13">
        <v>5.6589653289091002</v>
      </c>
      <c r="N346" s="13">
        <v>1334.3840245567658</v>
      </c>
    </row>
    <row r="347" spans="1:14" ht="25" outlineLevel="3" x14ac:dyDescent="0.25">
      <c r="A347" s="1" t="s">
        <v>626</v>
      </c>
      <c r="B347" s="3" t="s">
        <v>59</v>
      </c>
      <c r="C347" s="3" t="s">
        <v>60</v>
      </c>
      <c r="D347" s="3" t="s">
        <v>441</v>
      </c>
      <c r="E347" s="8" t="s">
        <v>442</v>
      </c>
      <c r="F347" s="10" t="s">
        <v>153</v>
      </c>
      <c r="G347" s="62">
        <v>41.19</v>
      </c>
      <c r="H347" s="31">
        <v>0.34140000000000015</v>
      </c>
      <c r="I347" s="12">
        <v>6.8318440980000004</v>
      </c>
      <c r="J347" s="12">
        <v>281.40365839662002</v>
      </c>
      <c r="K347" s="12">
        <v>1.9124176705880993</v>
      </c>
      <c r="L347" s="12">
        <v>78.772483851523816</v>
      </c>
      <c r="M347" s="12">
        <v>8.7442617685880997</v>
      </c>
      <c r="N347" s="12">
        <v>360.17614224814383</v>
      </c>
    </row>
    <row r="348" spans="1:14" ht="25" outlineLevel="3" x14ac:dyDescent="0.25">
      <c r="A348" s="2" t="s">
        <v>627</v>
      </c>
      <c r="B348" s="4" t="s">
        <v>59</v>
      </c>
      <c r="C348" s="4" t="s">
        <v>60</v>
      </c>
      <c r="D348" s="4" t="s">
        <v>441</v>
      </c>
      <c r="E348" s="9" t="s">
        <v>442</v>
      </c>
      <c r="F348" s="11" t="s">
        <v>153</v>
      </c>
      <c r="G348" s="61">
        <v>7.83</v>
      </c>
      <c r="H348" s="32">
        <v>0.34139999999999993</v>
      </c>
      <c r="I348" s="13">
        <v>6.8318440980000004</v>
      </c>
      <c r="J348" s="13">
        <v>53.493339287340007</v>
      </c>
      <c r="K348" s="13">
        <v>1.9124176705880993</v>
      </c>
      <c r="L348" s="13">
        <v>14.974230360704809</v>
      </c>
      <c r="M348" s="13">
        <v>8.7442617685880997</v>
      </c>
      <c r="N348" s="13">
        <v>68.467569648044815</v>
      </c>
    </row>
    <row r="349" spans="1:14" ht="25" outlineLevel="3" x14ac:dyDescent="0.25">
      <c r="A349" s="1" t="s">
        <v>628</v>
      </c>
      <c r="B349" s="3" t="s">
        <v>59</v>
      </c>
      <c r="C349" s="3" t="s">
        <v>60</v>
      </c>
      <c r="D349" s="3" t="s">
        <v>441</v>
      </c>
      <c r="E349" s="8" t="s">
        <v>442</v>
      </c>
      <c r="F349" s="10" t="s">
        <v>153</v>
      </c>
      <c r="G349" s="62">
        <v>33.36</v>
      </c>
      <c r="H349" s="31">
        <v>0.34139999999999993</v>
      </c>
      <c r="I349" s="12">
        <v>6.8318440980000004</v>
      </c>
      <c r="J349" s="12">
        <v>227.91031910928001</v>
      </c>
      <c r="K349" s="12">
        <v>1.9124176705880993</v>
      </c>
      <c r="L349" s="12">
        <v>63.798253490818979</v>
      </c>
      <c r="M349" s="12">
        <v>8.7442617685880997</v>
      </c>
      <c r="N349" s="12">
        <v>291.70857260009899</v>
      </c>
    </row>
    <row r="350" spans="1:14" ht="25" outlineLevel="3" x14ac:dyDescent="0.25">
      <c r="A350" s="2" t="s">
        <v>629</v>
      </c>
      <c r="B350" s="4" t="s">
        <v>59</v>
      </c>
      <c r="C350" s="4" t="s">
        <v>60</v>
      </c>
      <c r="D350" s="4" t="s">
        <v>441</v>
      </c>
      <c r="E350" s="9" t="s">
        <v>442</v>
      </c>
      <c r="F350" s="11" t="s">
        <v>153</v>
      </c>
      <c r="G350" s="61">
        <v>41.19</v>
      </c>
      <c r="H350" s="32">
        <v>0.34140000000000015</v>
      </c>
      <c r="I350" s="13">
        <v>6.8318440980000004</v>
      </c>
      <c r="J350" s="13">
        <v>281.40365839662002</v>
      </c>
      <c r="K350" s="13">
        <v>1.9124176705880993</v>
      </c>
      <c r="L350" s="13">
        <v>78.772483851523816</v>
      </c>
      <c r="M350" s="13">
        <v>8.7442617685880997</v>
      </c>
      <c r="N350" s="13">
        <v>360.17614224814383</v>
      </c>
    </row>
    <row r="351" spans="1:14" ht="25" outlineLevel="3" x14ac:dyDescent="0.25">
      <c r="A351" s="1" t="s">
        <v>630</v>
      </c>
      <c r="B351" s="3" t="s">
        <v>59</v>
      </c>
      <c r="C351" s="3" t="s">
        <v>60</v>
      </c>
      <c r="D351" s="3" t="s">
        <v>448</v>
      </c>
      <c r="E351" s="8" t="s">
        <v>449</v>
      </c>
      <c r="F351" s="10" t="s">
        <v>153</v>
      </c>
      <c r="G351" s="62">
        <v>77.540000000000006</v>
      </c>
      <c r="H351" s="31">
        <v>0.34139999999999993</v>
      </c>
      <c r="I351" s="12">
        <v>9.6989148988</v>
      </c>
      <c r="J351" s="12">
        <v>752.05386125295206</v>
      </c>
      <c r="K351" s="12">
        <v>2.5008538769228998</v>
      </c>
      <c r="L351" s="12">
        <v>193.91620961660169</v>
      </c>
      <c r="M351" s="12">
        <v>12.1997687757229</v>
      </c>
      <c r="N351" s="12">
        <v>945.97007086955375</v>
      </c>
    </row>
    <row r="352" spans="1:14" ht="25" outlineLevel="3" x14ac:dyDescent="0.25">
      <c r="A352" s="2" t="s">
        <v>631</v>
      </c>
      <c r="B352" s="4" t="s">
        <v>59</v>
      </c>
      <c r="C352" s="4" t="s">
        <v>60</v>
      </c>
      <c r="D352" s="4" t="s">
        <v>448</v>
      </c>
      <c r="E352" s="9" t="s">
        <v>449</v>
      </c>
      <c r="F352" s="11" t="s">
        <v>153</v>
      </c>
      <c r="G352" s="61">
        <v>33.76</v>
      </c>
      <c r="H352" s="32">
        <v>0.34139999999999993</v>
      </c>
      <c r="I352" s="13">
        <v>9.6989148988</v>
      </c>
      <c r="J352" s="13">
        <v>327.435366983488</v>
      </c>
      <c r="K352" s="13">
        <v>2.5008538769228998</v>
      </c>
      <c r="L352" s="13">
        <v>84.4288268849171</v>
      </c>
      <c r="M352" s="13">
        <v>12.1997687757229</v>
      </c>
      <c r="N352" s="13">
        <v>411.8641938684051</v>
      </c>
    </row>
    <row r="353" spans="1:14" ht="25" outlineLevel="3" x14ac:dyDescent="0.25">
      <c r="A353" s="1" t="s">
        <v>632</v>
      </c>
      <c r="B353" s="3" t="s">
        <v>59</v>
      </c>
      <c r="C353" s="3" t="s">
        <v>60</v>
      </c>
      <c r="D353" s="3" t="s">
        <v>448</v>
      </c>
      <c r="E353" s="8" t="s">
        <v>449</v>
      </c>
      <c r="F353" s="10" t="s">
        <v>153</v>
      </c>
      <c r="G353" s="62">
        <v>77.540000000000006</v>
      </c>
      <c r="H353" s="31">
        <v>0.34139999999999993</v>
      </c>
      <c r="I353" s="12">
        <v>9.6989148988</v>
      </c>
      <c r="J353" s="12">
        <v>752.05386125295206</v>
      </c>
      <c r="K353" s="12">
        <v>2.5008538769228998</v>
      </c>
      <c r="L353" s="12">
        <v>193.91620961660169</v>
      </c>
      <c r="M353" s="12">
        <v>12.1997687757229</v>
      </c>
      <c r="N353" s="12">
        <v>945.97007086955375</v>
      </c>
    </row>
    <row r="354" spans="1:14" ht="25" outlineLevel="3" x14ac:dyDescent="0.25">
      <c r="A354" s="2" t="s">
        <v>633</v>
      </c>
      <c r="B354" s="4" t="s">
        <v>59</v>
      </c>
      <c r="C354" s="4" t="s">
        <v>60</v>
      </c>
      <c r="D354" s="4" t="s">
        <v>448</v>
      </c>
      <c r="E354" s="9" t="s">
        <v>449</v>
      </c>
      <c r="F354" s="11" t="s">
        <v>153</v>
      </c>
      <c r="G354" s="61">
        <v>43.79</v>
      </c>
      <c r="H354" s="32">
        <v>0.34139999999999993</v>
      </c>
      <c r="I354" s="13">
        <v>9.6989148988</v>
      </c>
      <c r="J354" s="13">
        <v>424.71548341845198</v>
      </c>
      <c r="K354" s="13">
        <v>2.5008538769228998</v>
      </c>
      <c r="L354" s="13">
        <v>109.5123912704538</v>
      </c>
      <c r="M354" s="13">
        <v>12.1997687757229</v>
      </c>
      <c r="N354" s="13">
        <v>534.22787468890579</v>
      </c>
    </row>
    <row r="355" spans="1:14" ht="37.5" outlineLevel="3" x14ac:dyDescent="0.25">
      <c r="A355" s="1" t="s">
        <v>634</v>
      </c>
      <c r="B355" s="3" t="s">
        <v>59</v>
      </c>
      <c r="C355" s="3" t="s">
        <v>60</v>
      </c>
      <c r="D355" s="3" t="s">
        <v>455</v>
      </c>
      <c r="E355" s="8" t="s">
        <v>456</v>
      </c>
      <c r="F355" s="10" t="s">
        <v>153</v>
      </c>
      <c r="G355" s="62">
        <v>27</v>
      </c>
      <c r="H355" s="31">
        <v>0.34139999999999993</v>
      </c>
      <c r="I355" s="12">
        <v>68.261458307999987</v>
      </c>
      <c r="J355" s="12">
        <v>1843.0593743159998</v>
      </c>
      <c r="K355" s="12">
        <v>4.070017093815693</v>
      </c>
      <c r="L355" s="12">
        <v>109.89046153302365</v>
      </c>
      <c r="M355" s="12">
        <v>72.33147540181568</v>
      </c>
      <c r="N355" s="12">
        <v>1952.9498358490234</v>
      </c>
    </row>
    <row r="356" spans="1:14" ht="37.5" outlineLevel="3" x14ac:dyDescent="0.25">
      <c r="A356" s="2" t="s">
        <v>635</v>
      </c>
      <c r="B356" s="4" t="s">
        <v>59</v>
      </c>
      <c r="C356" s="4" t="s">
        <v>60</v>
      </c>
      <c r="D356" s="4" t="s">
        <v>465</v>
      </c>
      <c r="E356" s="9" t="s">
        <v>466</v>
      </c>
      <c r="F356" s="11" t="s">
        <v>153</v>
      </c>
      <c r="G356" s="61">
        <v>34.200000000000003</v>
      </c>
      <c r="H356" s="32">
        <v>0.34139999999999993</v>
      </c>
      <c r="I356" s="13">
        <v>16.944928319399999</v>
      </c>
      <c r="J356" s="13">
        <v>579.51654852347997</v>
      </c>
      <c r="K356" s="13">
        <v>12.231002786185016</v>
      </c>
      <c r="L356" s="13">
        <v>418.30029528752766</v>
      </c>
      <c r="M356" s="13">
        <v>29.175931105585015</v>
      </c>
      <c r="N356" s="13">
        <v>997.81684381100763</v>
      </c>
    </row>
    <row r="357" spans="1:14" ht="37.5" outlineLevel="3" x14ac:dyDescent="0.25">
      <c r="A357" s="1" t="s">
        <v>636</v>
      </c>
      <c r="B357" s="3" t="s">
        <v>59</v>
      </c>
      <c r="C357" s="3" t="s">
        <v>60</v>
      </c>
      <c r="D357" s="3" t="s">
        <v>468</v>
      </c>
      <c r="E357" s="8" t="s">
        <v>469</v>
      </c>
      <c r="F357" s="10" t="s">
        <v>153</v>
      </c>
      <c r="G357" s="62">
        <v>918.62</v>
      </c>
      <c r="H357" s="31">
        <v>0.3413999999999997</v>
      </c>
      <c r="I357" s="12">
        <v>11.9675294794</v>
      </c>
      <c r="J357" s="12">
        <v>10993.611930366427</v>
      </c>
      <c r="K357" s="12">
        <v>11.544493878794416</v>
      </c>
      <c r="L357" s="12">
        <v>10605.002966938126</v>
      </c>
      <c r="M357" s="12">
        <v>23.512023358194416</v>
      </c>
      <c r="N357" s="12">
        <v>21598.614897304553</v>
      </c>
    </row>
    <row r="358" spans="1:14" ht="37.5" outlineLevel="3" x14ac:dyDescent="0.25">
      <c r="A358" s="2" t="s">
        <v>637</v>
      </c>
      <c r="B358" s="4" t="s">
        <v>59</v>
      </c>
      <c r="C358" s="4" t="s">
        <v>60</v>
      </c>
      <c r="D358" s="4" t="s">
        <v>638</v>
      </c>
      <c r="E358" s="9" t="s">
        <v>639</v>
      </c>
      <c r="F358" s="11" t="s">
        <v>153</v>
      </c>
      <c r="G358" s="61">
        <v>3.6</v>
      </c>
      <c r="H358" s="32">
        <v>0.3413999999999997</v>
      </c>
      <c r="I358" s="13">
        <v>10.427065719399998</v>
      </c>
      <c r="J358" s="13">
        <v>37.537436589839992</v>
      </c>
      <c r="K358" s="13">
        <v>11.005094022987514</v>
      </c>
      <c r="L358" s="13">
        <v>39.618338482755057</v>
      </c>
      <c r="M358" s="13">
        <v>21.432159742387512</v>
      </c>
      <c r="N358" s="13">
        <v>77.155775072595048</v>
      </c>
    </row>
    <row r="359" spans="1:14" outlineLevel="2" x14ac:dyDescent="0.25">
      <c r="A359" s="14" t="s">
        <v>640</v>
      </c>
      <c r="B359" s="50"/>
      <c r="C359" s="51"/>
      <c r="D359" s="51"/>
      <c r="E359" s="51" t="s">
        <v>471</v>
      </c>
      <c r="F359" s="15"/>
      <c r="G359" s="60"/>
      <c r="H359" s="30">
        <v>0.34140000000000015</v>
      </c>
      <c r="I359" s="16"/>
      <c r="J359" s="16">
        <v>54676.907633338888</v>
      </c>
      <c r="K359" s="16"/>
      <c r="L359" s="16">
        <v>13596.765417866765</v>
      </c>
      <c r="M359" s="16"/>
      <c r="N359" s="16">
        <v>68273.673051205653</v>
      </c>
    </row>
    <row r="360" spans="1:14" ht="25" outlineLevel="3" x14ac:dyDescent="0.25">
      <c r="A360" s="1" t="s">
        <v>641</v>
      </c>
      <c r="B360" s="3" t="s">
        <v>59</v>
      </c>
      <c r="C360" s="3" t="s">
        <v>60</v>
      </c>
      <c r="D360" s="3" t="s">
        <v>473</v>
      </c>
      <c r="E360" s="8" t="s">
        <v>474</v>
      </c>
      <c r="F360" s="10" t="s">
        <v>206</v>
      </c>
      <c r="G360" s="62">
        <v>3</v>
      </c>
      <c r="H360" s="31">
        <v>0.34139999999999993</v>
      </c>
      <c r="I360" s="12">
        <v>1233.403993312</v>
      </c>
      <c r="J360" s="12">
        <v>3700.2119799359998</v>
      </c>
      <c r="K360" s="12">
        <v>304.05969871834941</v>
      </c>
      <c r="L360" s="12">
        <v>912.17909615504868</v>
      </c>
      <c r="M360" s="12">
        <v>1537.4636920303494</v>
      </c>
      <c r="N360" s="12">
        <v>4612.3910760910485</v>
      </c>
    </row>
    <row r="361" spans="1:14" ht="25" outlineLevel="3" x14ac:dyDescent="0.25">
      <c r="A361" s="2" t="s">
        <v>642</v>
      </c>
      <c r="B361" s="4" t="s">
        <v>59</v>
      </c>
      <c r="C361" s="4" t="s">
        <v>60</v>
      </c>
      <c r="D361" s="4" t="s">
        <v>476</v>
      </c>
      <c r="E361" s="9" t="s">
        <v>477</v>
      </c>
      <c r="F361" s="11" t="s">
        <v>206</v>
      </c>
      <c r="G361" s="61">
        <v>48</v>
      </c>
      <c r="H361" s="32">
        <v>0.34140000000000015</v>
      </c>
      <c r="I361" s="13">
        <v>45.257870191999999</v>
      </c>
      <c r="J361" s="13">
        <v>2172.3777692160002</v>
      </c>
      <c r="K361" s="13">
        <v>10.111295478852981</v>
      </c>
      <c r="L361" s="13">
        <v>485.34218298494307</v>
      </c>
      <c r="M361" s="13">
        <v>55.369165670852979</v>
      </c>
      <c r="N361" s="13">
        <v>2657.7199522009432</v>
      </c>
    </row>
    <row r="362" spans="1:14" ht="25" outlineLevel="3" x14ac:dyDescent="0.25">
      <c r="A362" s="1" t="s">
        <v>643</v>
      </c>
      <c r="B362" s="3" t="s">
        <v>59</v>
      </c>
      <c r="C362" s="3" t="s">
        <v>60</v>
      </c>
      <c r="D362" s="3" t="s">
        <v>473</v>
      </c>
      <c r="E362" s="8" t="s">
        <v>474</v>
      </c>
      <c r="F362" s="10" t="s">
        <v>206</v>
      </c>
      <c r="G362" s="62">
        <v>5</v>
      </c>
      <c r="H362" s="31">
        <v>0.34139999999999993</v>
      </c>
      <c r="I362" s="12">
        <v>1233.403993312</v>
      </c>
      <c r="J362" s="12">
        <v>6167.0199665600003</v>
      </c>
      <c r="K362" s="12">
        <v>304.05969871834941</v>
      </c>
      <c r="L362" s="12">
        <v>1520.2984935917466</v>
      </c>
      <c r="M362" s="12">
        <v>1537.4636920303494</v>
      </c>
      <c r="N362" s="12">
        <v>7687.3184601517469</v>
      </c>
    </row>
    <row r="363" spans="1:14" ht="25" outlineLevel="3" x14ac:dyDescent="0.25">
      <c r="A363" s="2" t="s">
        <v>644</v>
      </c>
      <c r="B363" s="4" t="s">
        <v>59</v>
      </c>
      <c r="C363" s="4" t="s">
        <v>60</v>
      </c>
      <c r="D363" s="4" t="s">
        <v>476</v>
      </c>
      <c r="E363" s="9" t="s">
        <v>477</v>
      </c>
      <c r="F363" s="11" t="s">
        <v>206</v>
      </c>
      <c r="G363" s="61">
        <v>140</v>
      </c>
      <c r="H363" s="32">
        <v>0.34140000000000015</v>
      </c>
      <c r="I363" s="13">
        <v>45.257870191999999</v>
      </c>
      <c r="J363" s="13">
        <v>6336.1018268799999</v>
      </c>
      <c r="K363" s="13">
        <v>10.111295478852981</v>
      </c>
      <c r="L363" s="13">
        <v>1415.5813670394173</v>
      </c>
      <c r="M363" s="13">
        <v>55.369165670852979</v>
      </c>
      <c r="N363" s="13">
        <v>7751.6831939194171</v>
      </c>
    </row>
    <row r="364" spans="1:14" ht="25" outlineLevel="3" x14ac:dyDescent="0.25">
      <c r="A364" s="1" t="s">
        <v>645</v>
      </c>
      <c r="B364" s="3" t="s">
        <v>59</v>
      </c>
      <c r="C364" s="3" t="s">
        <v>60</v>
      </c>
      <c r="D364" s="3" t="s">
        <v>480</v>
      </c>
      <c r="E364" s="8" t="s">
        <v>481</v>
      </c>
      <c r="F364" s="10" t="s">
        <v>206</v>
      </c>
      <c r="G364" s="62">
        <v>1</v>
      </c>
      <c r="H364" s="31">
        <v>0.3413999999999997</v>
      </c>
      <c r="I364" s="12">
        <v>3403.7930565439992</v>
      </c>
      <c r="J364" s="12">
        <v>3403.7930565439992</v>
      </c>
      <c r="K364" s="12">
        <v>50.306392006572423</v>
      </c>
      <c r="L364" s="12">
        <v>50.306392006572423</v>
      </c>
      <c r="M364" s="12">
        <v>3454.0994485505717</v>
      </c>
      <c r="N364" s="12">
        <v>3454.0994485505717</v>
      </c>
    </row>
    <row r="365" spans="1:14" ht="25" outlineLevel="3" x14ac:dyDescent="0.25">
      <c r="A365" s="2" t="s">
        <v>646</v>
      </c>
      <c r="B365" s="4" t="s">
        <v>59</v>
      </c>
      <c r="C365" s="4" t="s">
        <v>60</v>
      </c>
      <c r="D365" s="4" t="s">
        <v>480</v>
      </c>
      <c r="E365" s="9" t="s">
        <v>481</v>
      </c>
      <c r="F365" s="11" t="s">
        <v>206</v>
      </c>
      <c r="G365" s="61">
        <v>1</v>
      </c>
      <c r="H365" s="32">
        <v>0.3413999999999997</v>
      </c>
      <c r="I365" s="13">
        <v>3403.7930565439992</v>
      </c>
      <c r="J365" s="13">
        <v>3403.7930565439992</v>
      </c>
      <c r="K365" s="13">
        <v>50.306392006572423</v>
      </c>
      <c r="L365" s="13">
        <v>50.306392006572423</v>
      </c>
      <c r="M365" s="13">
        <v>3454.0994485505717</v>
      </c>
      <c r="N365" s="13">
        <v>3454.0994485505717</v>
      </c>
    </row>
    <row r="366" spans="1:14" ht="25" outlineLevel="3" x14ac:dyDescent="0.25">
      <c r="A366" s="1" t="s">
        <v>647</v>
      </c>
      <c r="B366" s="3" t="s">
        <v>59</v>
      </c>
      <c r="C366" s="3" t="s">
        <v>60</v>
      </c>
      <c r="D366" s="3" t="s">
        <v>484</v>
      </c>
      <c r="E366" s="8" t="s">
        <v>485</v>
      </c>
      <c r="F366" s="10" t="s">
        <v>206</v>
      </c>
      <c r="G366" s="62">
        <v>17</v>
      </c>
      <c r="H366" s="31">
        <v>0.34140000000000015</v>
      </c>
      <c r="I366" s="12">
        <v>21.954532832000002</v>
      </c>
      <c r="J366" s="12">
        <v>373.22705814400001</v>
      </c>
      <c r="K366" s="12">
        <v>13.372212788958326</v>
      </c>
      <c r="L366" s="12">
        <v>227.3276174122916</v>
      </c>
      <c r="M366" s="12">
        <v>35.326745620958327</v>
      </c>
      <c r="N366" s="12">
        <v>600.55467555629161</v>
      </c>
    </row>
    <row r="367" spans="1:14" outlineLevel="3" x14ac:dyDescent="0.25">
      <c r="A367" s="2" t="s">
        <v>648</v>
      </c>
      <c r="B367" s="4" t="s">
        <v>59</v>
      </c>
      <c r="C367" s="4" t="s">
        <v>458</v>
      </c>
      <c r="D367" s="4" t="s">
        <v>487</v>
      </c>
      <c r="E367" s="9" t="s">
        <v>488</v>
      </c>
      <c r="F367" s="11" t="s">
        <v>206</v>
      </c>
      <c r="G367" s="61">
        <v>8</v>
      </c>
      <c r="H367" s="32">
        <v>0.34139999999999993</v>
      </c>
      <c r="I367" s="13">
        <v>664.62345800000003</v>
      </c>
      <c r="J367" s="13">
        <v>5316.9876640000002</v>
      </c>
      <c r="K367" s="13"/>
      <c r="L367" s="13"/>
      <c r="M367" s="13">
        <v>664.62345800000003</v>
      </c>
      <c r="N367" s="13">
        <v>5316.9876640000002</v>
      </c>
    </row>
    <row r="368" spans="1:14" ht="25" outlineLevel="3" x14ac:dyDescent="0.25">
      <c r="A368" s="1" t="s">
        <v>649</v>
      </c>
      <c r="B368" s="3" t="s">
        <v>59</v>
      </c>
      <c r="C368" s="3" t="s">
        <v>60</v>
      </c>
      <c r="D368" s="3" t="s">
        <v>490</v>
      </c>
      <c r="E368" s="8" t="s">
        <v>491</v>
      </c>
      <c r="F368" s="10" t="s">
        <v>206</v>
      </c>
      <c r="G368" s="62">
        <v>123</v>
      </c>
      <c r="H368" s="31">
        <v>0.3413999999999997</v>
      </c>
      <c r="I368" s="12">
        <v>12.222407551999998</v>
      </c>
      <c r="J368" s="12">
        <v>1503.3561288959997</v>
      </c>
      <c r="K368" s="12">
        <v>11.754013221537628</v>
      </c>
      <c r="L368" s="12">
        <v>1445.7436262491281</v>
      </c>
      <c r="M368" s="12">
        <v>23.976420773537626</v>
      </c>
      <c r="N368" s="12">
        <v>2949.0997551451278</v>
      </c>
    </row>
    <row r="369" spans="1:14" ht="25" outlineLevel="3" x14ac:dyDescent="0.25">
      <c r="A369" s="2" t="s">
        <v>650</v>
      </c>
      <c r="B369" s="4" t="s">
        <v>59</v>
      </c>
      <c r="C369" s="4" t="s">
        <v>60</v>
      </c>
      <c r="D369" s="4" t="s">
        <v>493</v>
      </c>
      <c r="E369" s="9" t="s">
        <v>494</v>
      </c>
      <c r="F369" s="11" t="s">
        <v>206</v>
      </c>
      <c r="G369" s="61">
        <v>5</v>
      </c>
      <c r="H369" s="32">
        <v>0.34139999999999993</v>
      </c>
      <c r="I369" s="13">
        <v>9.1977115199999986</v>
      </c>
      <c r="J369" s="13">
        <v>45.988557599999993</v>
      </c>
      <c r="K369" s="13">
        <v>10.8860698171938</v>
      </c>
      <c r="L369" s="13">
        <v>54.430349085968999</v>
      </c>
      <c r="M369" s="13">
        <v>20.083781337193798</v>
      </c>
      <c r="N369" s="13">
        <v>100.41890668596899</v>
      </c>
    </row>
    <row r="370" spans="1:14" ht="25" outlineLevel="3" x14ac:dyDescent="0.25">
      <c r="A370" s="1" t="s">
        <v>651</v>
      </c>
      <c r="B370" s="3" t="s">
        <v>59</v>
      </c>
      <c r="C370" s="3" t="s">
        <v>60</v>
      </c>
      <c r="D370" s="3" t="s">
        <v>476</v>
      </c>
      <c r="E370" s="8" t="s">
        <v>477</v>
      </c>
      <c r="F370" s="10" t="s">
        <v>206</v>
      </c>
      <c r="G370" s="62">
        <v>8</v>
      </c>
      <c r="H370" s="31">
        <v>0.34140000000000015</v>
      </c>
      <c r="I370" s="12">
        <v>45.257870191999999</v>
      </c>
      <c r="J370" s="12">
        <v>362.06296153599999</v>
      </c>
      <c r="K370" s="12">
        <v>10.111295478852981</v>
      </c>
      <c r="L370" s="12">
        <v>80.890363830823844</v>
      </c>
      <c r="M370" s="12">
        <v>55.369165670852979</v>
      </c>
      <c r="N370" s="12">
        <v>442.95332536682383</v>
      </c>
    </row>
    <row r="371" spans="1:14" ht="25" outlineLevel="3" x14ac:dyDescent="0.25">
      <c r="A371" s="2" t="s">
        <v>652</v>
      </c>
      <c r="B371" s="4" t="s">
        <v>59</v>
      </c>
      <c r="C371" s="4" t="s">
        <v>458</v>
      </c>
      <c r="D371" s="4" t="s">
        <v>616</v>
      </c>
      <c r="E371" s="9" t="s">
        <v>617</v>
      </c>
      <c r="F371" s="11" t="s">
        <v>206</v>
      </c>
      <c r="G371" s="61">
        <v>72</v>
      </c>
      <c r="H371" s="32">
        <v>0.34139999999999993</v>
      </c>
      <c r="I371" s="13">
        <v>3.205946</v>
      </c>
      <c r="J371" s="13">
        <v>230.828112</v>
      </c>
      <c r="K371" s="13"/>
      <c r="L371" s="13"/>
      <c r="M371" s="13">
        <v>3.205946</v>
      </c>
      <c r="N371" s="13">
        <v>230.828112</v>
      </c>
    </row>
    <row r="372" spans="1:14" ht="25" outlineLevel="3" x14ac:dyDescent="0.25">
      <c r="A372" s="1" t="s">
        <v>653</v>
      </c>
      <c r="B372" s="3" t="s">
        <v>59</v>
      </c>
      <c r="C372" s="3" t="s">
        <v>60</v>
      </c>
      <c r="D372" s="3" t="s">
        <v>420</v>
      </c>
      <c r="E372" s="8" t="s">
        <v>421</v>
      </c>
      <c r="F372" s="10" t="s">
        <v>153</v>
      </c>
      <c r="G372" s="62">
        <v>210</v>
      </c>
      <c r="H372" s="31">
        <v>0.34139999999999993</v>
      </c>
      <c r="I372" s="12">
        <v>27.613657980000003</v>
      </c>
      <c r="J372" s="12">
        <v>5798.8681758000002</v>
      </c>
      <c r="K372" s="12">
        <v>0.26969992790344932</v>
      </c>
      <c r="L372" s="12">
        <v>56.636984859725089</v>
      </c>
      <c r="M372" s="12">
        <v>27.883357907903452</v>
      </c>
      <c r="N372" s="12">
        <v>5855.5051606597253</v>
      </c>
    </row>
    <row r="373" spans="1:14" ht="37.5" outlineLevel="3" x14ac:dyDescent="0.25">
      <c r="A373" s="2" t="s">
        <v>654</v>
      </c>
      <c r="B373" s="4" t="s">
        <v>59</v>
      </c>
      <c r="C373" s="4" t="s">
        <v>60</v>
      </c>
      <c r="D373" s="4" t="s">
        <v>423</v>
      </c>
      <c r="E373" s="9" t="s">
        <v>424</v>
      </c>
      <c r="F373" s="11" t="s">
        <v>153</v>
      </c>
      <c r="G373" s="61">
        <v>18</v>
      </c>
      <c r="H373" s="32">
        <v>0.3413999999999997</v>
      </c>
      <c r="I373" s="13">
        <v>46.195815972600002</v>
      </c>
      <c r="J373" s="13">
        <v>831.52468750680009</v>
      </c>
      <c r="K373" s="13">
        <v>8.9650480508637997E-2</v>
      </c>
      <c r="L373" s="13">
        <v>1.6137086491554555</v>
      </c>
      <c r="M373" s="13">
        <v>46.28546645310864</v>
      </c>
      <c r="N373" s="13">
        <v>833.13839615595555</v>
      </c>
    </row>
    <row r="374" spans="1:14" ht="25" outlineLevel="3" x14ac:dyDescent="0.25">
      <c r="A374" s="1" t="s">
        <v>655</v>
      </c>
      <c r="B374" s="3" t="s">
        <v>59</v>
      </c>
      <c r="C374" s="3" t="s">
        <v>458</v>
      </c>
      <c r="D374" s="3" t="s">
        <v>499</v>
      </c>
      <c r="E374" s="8" t="s">
        <v>500</v>
      </c>
      <c r="F374" s="10" t="s">
        <v>206</v>
      </c>
      <c r="G374" s="62">
        <v>1</v>
      </c>
      <c r="H374" s="31">
        <v>0.34139999999999993</v>
      </c>
      <c r="I374" s="12">
        <v>41.985819999999997</v>
      </c>
      <c r="J374" s="12">
        <v>41.985819999999997</v>
      </c>
      <c r="K374" s="12"/>
      <c r="L374" s="12"/>
      <c r="M374" s="12">
        <v>41.985819999999997</v>
      </c>
      <c r="N374" s="12">
        <v>41.985819999999997</v>
      </c>
    </row>
    <row r="375" spans="1:14" ht="25" outlineLevel="3" x14ac:dyDescent="0.25">
      <c r="A375" s="2" t="s">
        <v>656</v>
      </c>
      <c r="B375" s="4" t="s">
        <v>59</v>
      </c>
      <c r="C375" s="4" t="s">
        <v>60</v>
      </c>
      <c r="D375" s="4" t="s">
        <v>476</v>
      </c>
      <c r="E375" s="9" t="s">
        <v>477</v>
      </c>
      <c r="F375" s="11" t="s">
        <v>206</v>
      </c>
      <c r="G375" s="61">
        <v>7</v>
      </c>
      <c r="H375" s="32">
        <v>0.34140000000000015</v>
      </c>
      <c r="I375" s="13">
        <v>45.257870191999999</v>
      </c>
      <c r="J375" s="13">
        <v>316.805091344</v>
      </c>
      <c r="K375" s="13">
        <v>10.111295478852981</v>
      </c>
      <c r="L375" s="13">
        <v>70.779068351970864</v>
      </c>
      <c r="M375" s="13">
        <v>55.369165670852979</v>
      </c>
      <c r="N375" s="13">
        <v>387.58415969597087</v>
      </c>
    </row>
    <row r="376" spans="1:14" ht="25" outlineLevel="3" x14ac:dyDescent="0.25">
      <c r="A376" s="1" t="s">
        <v>657</v>
      </c>
      <c r="B376" s="3" t="s">
        <v>59</v>
      </c>
      <c r="C376" s="3" t="s">
        <v>60</v>
      </c>
      <c r="D376" s="3" t="s">
        <v>476</v>
      </c>
      <c r="E376" s="8" t="s">
        <v>477</v>
      </c>
      <c r="F376" s="10" t="s">
        <v>206</v>
      </c>
      <c r="G376" s="62">
        <v>1</v>
      </c>
      <c r="H376" s="31">
        <v>0.34140000000000015</v>
      </c>
      <c r="I376" s="12">
        <v>45.257870191999999</v>
      </c>
      <c r="J376" s="12">
        <v>45.257870191999999</v>
      </c>
      <c r="K376" s="12">
        <v>10.111295478852981</v>
      </c>
      <c r="L376" s="12">
        <v>10.111295478852981</v>
      </c>
      <c r="M376" s="12">
        <v>55.369165670852979</v>
      </c>
      <c r="N376" s="12">
        <v>55.369165670852979</v>
      </c>
    </row>
    <row r="377" spans="1:14" ht="25" outlineLevel="3" x14ac:dyDescent="0.25">
      <c r="A377" s="2" t="s">
        <v>658</v>
      </c>
      <c r="B377" s="4" t="s">
        <v>59</v>
      </c>
      <c r="C377" s="4" t="s">
        <v>60</v>
      </c>
      <c r="D377" s="4" t="s">
        <v>507</v>
      </c>
      <c r="E377" s="9" t="s">
        <v>508</v>
      </c>
      <c r="F377" s="11" t="s">
        <v>206</v>
      </c>
      <c r="G377" s="61">
        <v>1</v>
      </c>
      <c r="H377" s="32">
        <v>0.34139999999999993</v>
      </c>
      <c r="I377" s="13">
        <v>158.61411127999997</v>
      </c>
      <c r="J377" s="13">
        <v>158.61411127999997</v>
      </c>
      <c r="K377" s="13">
        <v>38.395462463345694</v>
      </c>
      <c r="L377" s="13">
        <v>38.395462463345694</v>
      </c>
      <c r="M377" s="13">
        <v>197.00957374334567</v>
      </c>
      <c r="N377" s="13">
        <v>197.00957374334567</v>
      </c>
    </row>
    <row r="378" spans="1:14" ht="25" outlineLevel="3" x14ac:dyDescent="0.25">
      <c r="A378" s="1" t="s">
        <v>659</v>
      </c>
      <c r="B378" s="3" t="s">
        <v>59</v>
      </c>
      <c r="C378" s="3" t="s">
        <v>60</v>
      </c>
      <c r="D378" s="3" t="s">
        <v>510</v>
      </c>
      <c r="E378" s="8" t="s">
        <v>511</v>
      </c>
      <c r="F378" s="10" t="s">
        <v>206</v>
      </c>
      <c r="G378" s="62">
        <v>26</v>
      </c>
      <c r="H378" s="31">
        <v>0.34140000000000015</v>
      </c>
      <c r="I378" s="12">
        <v>13.018877216000002</v>
      </c>
      <c r="J378" s="12">
        <v>338.49080761600004</v>
      </c>
      <c r="K378" s="12">
        <v>2.3341302851280403</v>
      </c>
      <c r="L378" s="12">
        <v>60.687387413329077</v>
      </c>
      <c r="M378" s="12">
        <v>15.353007501128042</v>
      </c>
      <c r="N378" s="12">
        <v>399.17819502932912</v>
      </c>
    </row>
    <row r="379" spans="1:14" ht="25" outlineLevel="3" x14ac:dyDescent="0.25">
      <c r="A379" s="2" t="s">
        <v>660</v>
      </c>
      <c r="B379" s="4" t="s">
        <v>59</v>
      </c>
      <c r="C379" s="4" t="s">
        <v>60</v>
      </c>
      <c r="D379" s="4" t="s">
        <v>516</v>
      </c>
      <c r="E379" s="9" t="s">
        <v>517</v>
      </c>
      <c r="F379" s="11" t="s">
        <v>206</v>
      </c>
      <c r="G379" s="61">
        <v>2</v>
      </c>
      <c r="H379" s="32">
        <v>0.34139999999999993</v>
      </c>
      <c r="I379" s="13">
        <v>13.742267408</v>
      </c>
      <c r="J379" s="13">
        <v>27.484534816</v>
      </c>
      <c r="K379" s="13">
        <v>3.2511100399997694</v>
      </c>
      <c r="L379" s="13">
        <v>6.5022200799995389</v>
      </c>
      <c r="M379" s="13">
        <v>16.993377447999769</v>
      </c>
      <c r="N379" s="13">
        <v>33.986754895999539</v>
      </c>
    </row>
    <row r="380" spans="1:14" ht="25" outlineLevel="3" x14ac:dyDescent="0.25">
      <c r="A380" s="1" t="s">
        <v>661</v>
      </c>
      <c r="B380" s="3" t="s">
        <v>59</v>
      </c>
      <c r="C380" s="3" t="s">
        <v>60</v>
      </c>
      <c r="D380" s="3" t="s">
        <v>662</v>
      </c>
      <c r="E380" s="8" t="s">
        <v>663</v>
      </c>
      <c r="F380" s="10" t="s">
        <v>206</v>
      </c>
      <c r="G380" s="62">
        <v>1</v>
      </c>
      <c r="H380" s="31">
        <v>0.34139999999999993</v>
      </c>
      <c r="I380" s="12">
        <v>37.280188799999998</v>
      </c>
      <c r="J380" s="12">
        <v>37.280188799999998</v>
      </c>
      <c r="K380" s="12">
        <v>25.989265779786997</v>
      </c>
      <c r="L380" s="12">
        <v>25.989265779786997</v>
      </c>
      <c r="M380" s="12">
        <v>63.269454579786995</v>
      </c>
      <c r="N380" s="12">
        <v>63.269454579786995</v>
      </c>
    </row>
    <row r="381" spans="1:14" ht="25" outlineLevel="3" x14ac:dyDescent="0.25">
      <c r="A381" s="2" t="s">
        <v>664</v>
      </c>
      <c r="B381" s="4" t="s">
        <v>59</v>
      </c>
      <c r="C381" s="4" t="s">
        <v>60</v>
      </c>
      <c r="D381" s="4" t="s">
        <v>522</v>
      </c>
      <c r="E381" s="9" t="s">
        <v>523</v>
      </c>
      <c r="F381" s="11" t="s">
        <v>206</v>
      </c>
      <c r="G381" s="61">
        <v>4</v>
      </c>
      <c r="H381" s="32">
        <v>0.3413999999999997</v>
      </c>
      <c r="I381" s="13">
        <v>30.405245519999998</v>
      </c>
      <c r="J381" s="13">
        <v>121.62098207999999</v>
      </c>
      <c r="K381" s="13">
        <v>28.04879250195879</v>
      </c>
      <c r="L381" s="13">
        <v>112.19517000783516</v>
      </c>
      <c r="M381" s="13">
        <v>58.454038021958787</v>
      </c>
      <c r="N381" s="13">
        <v>233.81615208783515</v>
      </c>
    </row>
    <row r="382" spans="1:14" ht="25" outlineLevel="3" x14ac:dyDescent="0.25">
      <c r="A382" s="1" t="s">
        <v>665</v>
      </c>
      <c r="B382" s="3" t="s">
        <v>59</v>
      </c>
      <c r="C382" s="3" t="s">
        <v>60</v>
      </c>
      <c r="D382" s="3" t="s">
        <v>526</v>
      </c>
      <c r="E382" s="8" t="s">
        <v>527</v>
      </c>
      <c r="F382" s="10" t="s">
        <v>206</v>
      </c>
      <c r="G382" s="62">
        <v>7</v>
      </c>
      <c r="H382" s="31">
        <v>0.3413999999999997</v>
      </c>
      <c r="I382" s="12">
        <v>19.978811599999997</v>
      </c>
      <c r="J382" s="12">
        <v>139.85168119999997</v>
      </c>
      <c r="K382" s="12">
        <v>17.653086190043997</v>
      </c>
      <c r="L382" s="12">
        <v>123.57160333030799</v>
      </c>
      <c r="M382" s="12">
        <v>37.631897790043993</v>
      </c>
      <c r="N382" s="12">
        <v>263.42328453030797</v>
      </c>
    </row>
    <row r="383" spans="1:14" ht="25" outlineLevel="3" x14ac:dyDescent="0.25">
      <c r="A383" s="2" t="s">
        <v>666</v>
      </c>
      <c r="B383" s="4" t="s">
        <v>59</v>
      </c>
      <c r="C383" s="4" t="s">
        <v>60</v>
      </c>
      <c r="D383" s="4" t="s">
        <v>529</v>
      </c>
      <c r="E383" s="9" t="s">
        <v>530</v>
      </c>
      <c r="F383" s="11" t="s">
        <v>206</v>
      </c>
      <c r="G383" s="61">
        <v>8</v>
      </c>
      <c r="H383" s="32">
        <v>0.34140000000000015</v>
      </c>
      <c r="I383" s="13">
        <v>31.1902328</v>
      </c>
      <c r="J383" s="13">
        <v>249.5218624</v>
      </c>
      <c r="K383" s="13">
        <v>25.989265779787001</v>
      </c>
      <c r="L383" s="13">
        <v>207.91412623829601</v>
      </c>
      <c r="M383" s="13">
        <v>57.179498579787001</v>
      </c>
      <c r="N383" s="13">
        <v>457.43598863829601</v>
      </c>
    </row>
    <row r="384" spans="1:14" ht="25" outlineLevel="3" x14ac:dyDescent="0.25">
      <c r="A384" s="1" t="s">
        <v>667</v>
      </c>
      <c r="B384" s="3" t="s">
        <v>59</v>
      </c>
      <c r="C384" s="3" t="s">
        <v>60</v>
      </c>
      <c r="D384" s="3" t="s">
        <v>532</v>
      </c>
      <c r="E384" s="8" t="s">
        <v>533</v>
      </c>
      <c r="F384" s="10" t="s">
        <v>206</v>
      </c>
      <c r="G384" s="62">
        <v>3</v>
      </c>
      <c r="H384" s="31">
        <v>0.34140000000000037</v>
      </c>
      <c r="I384" s="12">
        <v>47.865981039999994</v>
      </c>
      <c r="J384" s="12">
        <v>143.59794311999997</v>
      </c>
      <c r="K384" s="12">
        <v>42.612588608745099</v>
      </c>
      <c r="L384" s="12">
        <v>127.83776582623534</v>
      </c>
      <c r="M384" s="12">
        <v>90.478569648745093</v>
      </c>
      <c r="N384" s="12">
        <v>271.43570894623531</v>
      </c>
    </row>
    <row r="385" spans="1:14" ht="25" outlineLevel="3" x14ac:dyDescent="0.25">
      <c r="A385" s="2" t="s">
        <v>668</v>
      </c>
      <c r="B385" s="4" t="s">
        <v>59</v>
      </c>
      <c r="C385" s="4" t="s">
        <v>458</v>
      </c>
      <c r="D385" s="4" t="s">
        <v>535</v>
      </c>
      <c r="E385" s="9" t="s">
        <v>536</v>
      </c>
      <c r="F385" s="11" t="s">
        <v>206</v>
      </c>
      <c r="G385" s="61">
        <v>9</v>
      </c>
      <c r="H385" s="32">
        <v>0.34140000000000015</v>
      </c>
      <c r="I385" s="13">
        <v>2.7901120000000001</v>
      </c>
      <c r="J385" s="13">
        <v>25.111008000000002</v>
      </c>
      <c r="K385" s="13"/>
      <c r="L385" s="13"/>
      <c r="M385" s="13">
        <v>2.7901120000000001</v>
      </c>
      <c r="N385" s="13">
        <v>25.111008000000002</v>
      </c>
    </row>
    <row r="386" spans="1:14" ht="25" outlineLevel="3" x14ac:dyDescent="0.25">
      <c r="A386" s="1" t="s">
        <v>669</v>
      </c>
      <c r="B386" s="3" t="s">
        <v>59</v>
      </c>
      <c r="C386" s="3" t="s">
        <v>458</v>
      </c>
      <c r="D386" s="3" t="s">
        <v>538</v>
      </c>
      <c r="E386" s="8" t="s">
        <v>539</v>
      </c>
      <c r="F386" s="10" t="s">
        <v>206</v>
      </c>
      <c r="G386" s="62">
        <v>35</v>
      </c>
      <c r="H386" s="31">
        <v>0.34139999999999993</v>
      </c>
      <c r="I386" s="12">
        <v>2.6559719999999998</v>
      </c>
      <c r="J386" s="12">
        <v>92.959019999999995</v>
      </c>
      <c r="K386" s="12"/>
      <c r="L386" s="12"/>
      <c r="M386" s="12">
        <v>2.6559719999999998</v>
      </c>
      <c r="N386" s="12">
        <v>92.959019999999995</v>
      </c>
    </row>
    <row r="387" spans="1:14" ht="25" outlineLevel="3" x14ac:dyDescent="0.25">
      <c r="A387" s="2" t="s">
        <v>670</v>
      </c>
      <c r="B387" s="4" t="s">
        <v>59</v>
      </c>
      <c r="C387" s="4" t="s">
        <v>458</v>
      </c>
      <c r="D387" s="4" t="s">
        <v>541</v>
      </c>
      <c r="E387" s="9" t="s">
        <v>542</v>
      </c>
      <c r="F387" s="11" t="s">
        <v>206</v>
      </c>
      <c r="G387" s="61">
        <v>41</v>
      </c>
      <c r="H387" s="32">
        <v>0.34139999999999993</v>
      </c>
      <c r="I387" s="13">
        <v>2.736456</v>
      </c>
      <c r="J387" s="13">
        <v>112.19469599999999</v>
      </c>
      <c r="K387" s="13"/>
      <c r="L387" s="13"/>
      <c r="M387" s="13">
        <v>2.736456</v>
      </c>
      <c r="N387" s="13">
        <v>112.19469599999999</v>
      </c>
    </row>
    <row r="388" spans="1:14" ht="25" outlineLevel="3" x14ac:dyDescent="0.25">
      <c r="A388" s="1" t="s">
        <v>671</v>
      </c>
      <c r="B388" s="3" t="s">
        <v>59</v>
      </c>
      <c r="C388" s="3" t="s">
        <v>458</v>
      </c>
      <c r="D388" s="3" t="s">
        <v>544</v>
      </c>
      <c r="E388" s="8" t="s">
        <v>545</v>
      </c>
      <c r="F388" s="10" t="s">
        <v>206</v>
      </c>
      <c r="G388" s="62">
        <v>8</v>
      </c>
      <c r="H388" s="31">
        <v>0.34139999999999993</v>
      </c>
      <c r="I388" s="12">
        <v>3.3534999999999999</v>
      </c>
      <c r="J388" s="12">
        <v>26.827999999999999</v>
      </c>
      <c r="K388" s="12"/>
      <c r="L388" s="12"/>
      <c r="M388" s="12">
        <v>3.3534999999999999</v>
      </c>
      <c r="N388" s="12">
        <v>26.827999999999999</v>
      </c>
    </row>
    <row r="389" spans="1:14" ht="25" outlineLevel="3" x14ac:dyDescent="0.25">
      <c r="A389" s="2" t="s">
        <v>672</v>
      </c>
      <c r="B389" s="4" t="s">
        <v>59</v>
      </c>
      <c r="C389" s="4" t="s">
        <v>60</v>
      </c>
      <c r="D389" s="4" t="s">
        <v>547</v>
      </c>
      <c r="E389" s="9" t="s">
        <v>548</v>
      </c>
      <c r="F389" s="11" t="s">
        <v>206</v>
      </c>
      <c r="G389" s="61">
        <v>17</v>
      </c>
      <c r="H389" s="32">
        <v>0.34139999999999993</v>
      </c>
      <c r="I389" s="13">
        <v>89.01959647999999</v>
      </c>
      <c r="J389" s="13">
        <v>1513.3331401599999</v>
      </c>
      <c r="K389" s="13">
        <v>63.894364737853692</v>
      </c>
      <c r="L389" s="13">
        <v>1086.2042005435128</v>
      </c>
      <c r="M389" s="13">
        <v>152.91396121785368</v>
      </c>
      <c r="N389" s="13">
        <v>2599.5373407035127</v>
      </c>
    </row>
    <row r="390" spans="1:14" ht="25" outlineLevel="3" x14ac:dyDescent="0.25">
      <c r="A390" s="1" t="s">
        <v>673</v>
      </c>
      <c r="B390" s="3" t="s">
        <v>59</v>
      </c>
      <c r="C390" s="3" t="s">
        <v>458</v>
      </c>
      <c r="D390" s="3" t="s">
        <v>674</v>
      </c>
      <c r="E390" s="8" t="s">
        <v>675</v>
      </c>
      <c r="F390" s="10" t="s">
        <v>206</v>
      </c>
      <c r="G390" s="62">
        <v>4</v>
      </c>
      <c r="H390" s="31">
        <v>0.34139999999999993</v>
      </c>
      <c r="I390" s="12">
        <v>5.9155739999999994</v>
      </c>
      <c r="J390" s="12">
        <v>23.662295999999998</v>
      </c>
      <c r="K390" s="12"/>
      <c r="L390" s="12"/>
      <c r="M390" s="12">
        <v>5.9155739999999994</v>
      </c>
      <c r="N390" s="12">
        <v>23.662295999999998</v>
      </c>
    </row>
    <row r="391" spans="1:14" ht="25" outlineLevel="3" x14ac:dyDescent="0.25">
      <c r="A391" s="2" t="s">
        <v>676</v>
      </c>
      <c r="B391" s="4" t="s">
        <v>59</v>
      </c>
      <c r="C391" s="4" t="s">
        <v>60</v>
      </c>
      <c r="D391" s="4" t="s">
        <v>556</v>
      </c>
      <c r="E391" s="9" t="s">
        <v>557</v>
      </c>
      <c r="F391" s="11" t="s">
        <v>206</v>
      </c>
      <c r="G391" s="61">
        <v>3</v>
      </c>
      <c r="H391" s="32">
        <v>0.34139999999999993</v>
      </c>
      <c r="I391" s="13">
        <v>33.912738239999996</v>
      </c>
      <c r="J391" s="13">
        <v>101.73821471999999</v>
      </c>
      <c r="K391" s="13">
        <v>30.108319224130597</v>
      </c>
      <c r="L391" s="13">
        <v>90.32495767239179</v>
      </c>
      <c r="M391" s="13">
        <v>64.021057464130593</v>
      </c>
      <c r="N391" s="13">
        <v>192.06317239239178</v>
      </c>
    </row>
    <row r="392" spans="1:14" ht="25" outlineLevel="3" x14ac:dyDescent="0.25">
      <c r="A392" s="1" t="s">
        <v>677</v>
      </c>
      <c r="B392" s="3" t="s">
        <v>59</v>
      </c>
      <c r="C392" s="3" t="s">
        <v>60</v>
      </c>
      <c r="D392" s="3" t="s">
        <v>559</v>
      </c>
      <c r="E392" s="8" t="s">
        <v>560</v>
      </c>
      <c r="F392" s="10" t="s">
        <v>206</v>
      </c>
      <c r="G392" s="62">
        <v>38</v>
      </c>
      <c r="H392" s="31">
        <v>0.3413999999999997</v>
      </c>
      <c r="I392" s="12">
        <v>76.437264479999996</v>
      </c>
      <c r="J392" s="12">
        <v>2904.6160502399998</v>
      </c>
      <c r="K392" s="12">
        <v>56.53891215866868</v>
      </c>
      <c r="L392" s="12">
        <v>2148.4786620294099</v>
      </c>
      <c r="M392" s="12">
        <v>132.97617663866868</v>
      </c>
      <c r="N392" s="12">
        <v>5053.0947122694097</v>
      </c>
    </row>
    <row r="393" spans="1:14" ht="25" outlineLevel="3" x14ac:dyDescent="0.25">
      <c r="A393" s="2" t="s">
        <v>678</v>
      </c>
      <c r="B393" s="4" t="s">
        <v>59</v>
      </c>
      <c r="C393" s="4" t="s">
        <v>60</v>
      </c>
      <c r="D393" s="4" t="s">
        <v>559</v>
      </c>
      <c r="E393" s="9" t="s">
        <v>560</v>
      </c>
      <c r="F393" s="11" t="s">
        <v>206</v>
      </c>
      <c r="G393" s="61">
        <v>35</v>
      </c>
      <c r="H393" s="32">
        <v>0.3413999999999997</v>
      </c>
      <c r="I393" s="13">
        <v>76.437264479999996</v>
      </c>
      <c r="J393" s="13">
        <v>2675.3042568000001</v>
      </c>
      <c r="K393" s="13">
        <v>56.53891215866868</v>
      </c>
      <c r="L393" s="13">
        <v>1978.8619255534031</v>
      </c>
      <c r="M393" s="13">
        <v>132.97617663866868</v>
      </c>
      <c r="N393" s="13">
        <v>4654.1661823534032</v>
      </c>
    </row>
    <row r="394" spans="1:14" ht="25" outlineLevel="3" x14ac:dyDescent="0.25">
      <c r="A394" s="1" t="s">
        <v>679</v>
      </c>
      <c r="B394" s="3" t="s">
        <v>59</v>
      </c>
      <c r="C394" s="3" t="s">
        <v>60</v>
      </c>
      <c r="D394" s="3" t="s">
        <v>566</v>
      </c>
      <c r="E394" s="8" t="s">
        <v>567</v>
      </c>
      <c r="F394" s="10" t="s">
        <v>206</v>
      </c>
      <c r="G394" s="62">
        <v>24</v>
      </c>
      <c r="H394" s="31">
        <v>0.34139999999999993</v>
      </c>
      <c r="I394" s="12">
        <v>58.173298639999992</v>
      </c>
      <c r="J394" s="12">
        <v>1396.1591673599999</v>
      </c>
      <c r="K394" s="12">
        <v>46.780678403616598</v>
      </c>
      <c r="L394" s="12">
        <v>1122.7362816867983</v>
      </c>
      <c r="M394" s="12">
        <v>104.95397704361659</v>
      </c>
      <c r="N394" s="12">
        <v>2518.8954490467981</v>
      </c>
    </row>
    <row r="395" spans="1:14" ht="37.5" outlineLevel="3" x14ac:dyDescent="0.25">
      <c r="A395" s="2" t="s">
        <v>680</v>
      </c>
      <c r="B395" s="4" t="s">
        <v>59</v>
      </c>
      <c r="C395" s="4" t="s">
        <v>60</v>
      </c>
      <c r="D395" s="4" t="s">
        <v>572</v>
      </c>
      <c r="E395" s="9" t="s">
        <v>573</v>
      </c>
      <c r="F395" s="11" t="s">
        <v>206</v>
      </c>
      <c r="G395" s="61">
        <v>1</v>
      </c>
      <c r="H395" s="32">
        <v>0.34139999999999993</v>
      </c>
      <c r="I395" s="13">
        <v>1134.5568335040739</v>
      </c>
      <c r="J395" s="13">
        <v>1134.5568335040739</v>
      </c>
      <c r="K395" s="13">
        <v>35.213059533320575</v>
      </c>
      <c r="L395" s="13">
        <v>35.213059533320575</v>
      </c>
      <c r="M395" s="13">
        <v>1169.7698930373945</v>
      </c>
      <c r="N395" s="13">
        <v>1169.7698930373945</v>
      </c>
    </row>
    <row r="396" spans="1:14" ht="25" outlineLevel="3" x14ac:dyDescent="0.25">
      <c r="A396" s="1" t="s">
        <v>681</v>
      </c>
      <c r="B396" s="3" t="s">
        <v>59</v>
      </c>
      <c r="C396" s="3" t="s">
        <v>60</v>
      </c>
      <c r="D396" s="3" t="s">
        <v>480</v>
      </c>
      <c r="E396" s="8" t="s">
        <v>481</v>
      </c>
      <c r="F396" s="10" t="s">
        <v>206</v>
      </c>
      <c r="G396" s="62">
        <v>1</v>
      </c>
      <c r="H396" s="31">
        <v>0.3413999999999997</v>
      </c>
      <c r="I396" s="12">
        <v>3403.7930565439992</v>
      </c>
      <c r="J396" s="12">
        <v>3403.7930565439992</v>
      </c>
      <c r="K396" s="12">
        <v>50.306392006572423</v>
      </c>
      <c r="L396" s="12">
        <v>50.306392006572423</v>
      </c>
      <c r="M396" s="12">
        <v>3454.0994485505717</v>
      </c>
      <c r="N396" s="12">
        <v>3454.0994485505717</v>
      </c>
    </row>
    <row r="397" spans="1:14" outlineLevel="2" x14ac:dyDescent="0.25">
      <c r="A397" s="14" t="s">
        <v>682</v>
      </c>
      <c r="B397" s="50"/>
      <c r="C397" s="51"/>
      <c r="D397" s="51"/>
      <c r="E397" s="51" t="s">
        <v>233</v>
      </c>
      <c r="F397" s="15"/>
      <c r="G397" s="60"/>
      <c r="H397" s="30">
        <v>0.3413999999999997</v>
      </c>
      <c r="I397" s="16"/>
      <c r="J397" s="16">
        <v>77.216134975999992</v>
      </c>
      <c r="K397" s="16"/>
      <c r="L397" s="16">
        <v>27.186883156953812</v>
      </c>
      <c r="M397" s="16"/>
      <c r="N397" s="16">
        <v>104.4030181329538</v>
      </c>
    </row>
    <row r="398" spans="1:14" ht="25" outlineLevel="3" x14ac:dyDescent="0.25">
      <c r="A398" s="2" t="s">
        <v>683</v>
      </c>
      <c r="B398" s="4" t="s">
        <v>59</v>
      </c>
      <c r="C398" s="4" t="s">
        <v>60</v>
      </c>
      <c r="D398" s="4" t="s">
        <v>601</v>
      </c>
      <c r="E398" s="9" t="s">
        <v>602</v>
      </c>
      <c r="F398" s="11" t="s">
        <v>206</v>
      </c>
      <c r="G398" s="61">
        <v>4</v>
      </c>
      <c r="H398" s="32">
        <v>0.3413999999999997</v>
      </c>
      <c r="I398" s="13">
        <v>19.304033743999998</v>
      </c>
      <c r="J398" s="13">
        <v>77.216134975999992</v>
      </c>
      <c r="K398" s="13">
        <v>6.7967207892384529</v>
      </c>
      <c r="L398" s="13">
        <v>27.186883156953812</v>
      </c>
      <c r="M398" s="13">
        <v>26.100754533238451</v>
      </c>
      <c r="N398" s="13">
        <v>104.4030181329538</v>
      </c>
    </row>
    <row r="399" spans="1:14" outlineLevel="2" x14ac:dyDescent="0.25">
      <c r="A399" s="14" t="s">
        <v>684</v>
      </c>
      <c r="B399" s="50"/>
      <c r="C399" s="51"/>
      <c r="D399" s="51"/>
      <c r="E399" s="51" t="s">
        <v>299</v>
      </c>
      <c r="F399" s="15"/>
      <c r="G399" s="60"/>
      <c r="H399" s="30">
        <v>0.3413999999999997</v>
      </c>
      <c r="I399" s="16"/>
      <c r="J399" s="16">
        <v>3119.7523577279999</v>
      </c>
      <c r="K399" s="16"/>
      <c r="L399" s="16">
        <v>2870.1368254784084</v>
      </c>
      <c r="M399" s="16"/>
      <c r="N399" s="16">
        <v>5989.8891832064082</v>
      </c>
    </row>
    <row r="400" spans="1:14" ht="25" outlineLevel="3" x14ac:dyDescent="0.25">
      <c r="A400" s="1" t="s">
        <v>685</v>
      </c>
      <c r="B400" s="3" t="s">
        <v>59</v>
      </c>
      <c r="C400" s="3" t="s">
        <v>60</v>
      </c>
      <c r="D400" s="3" t="s">
        <v>490</v>
      </c>
      <c r="E400" s="8" t="s">
        <v>491</v>
      </c>
      <c r="F400" s="10" t="s">
        <v>206</v>
      </c>
      <c r="G400" s="62">
        <v>4</v>
      </c>
      <c r="H400" s="31">
        <v>0.34139999999999993</v>
      </c>
      <c r="I400" s="12">
        <v>12.222407551999998</v>
      </c>
      <c r="J400" s="12">
        <v>48.889630207999993</v>
      </c>
      <c r="K400" s="12">
        <v>11.754013221537628</v>
      </c>
      <c r="L400" s="12">
        <v>47.016052886150511</v>
      </c>
      <c r="M400" s="12">
        <v>23.976420773537626</v>
      </c>
      <c r="N400" s="12">
        <v>95.905683094150504</v>
      </c>
    </row>
    <row r="401" spans="1:14" ht="25" outlineLevel="3" x14ac:dyDescent="0.25">
      <c r="A401" s="2" t="s">
        <v>686</v>
      </c>
      <c r="B401" s="4" t="s">
        <v>59</v>
      </c>
      <c r="C401" s="4" t="s">
        <v>60</v>
      </c>
      <c r="D401" s="4" t="s">
        <v>493</v>
      </c>
      <c r="E401" s="9" t="s">
        <v>494</v>
      </c>
      <c r="F401" s="11" t="s">
        <v>206</v>
      </c>
      <c r="G401" s="61">
        <v>101</v>
      </c>
      <c r="H401" s="32">
        <v>0.34139999999999993</v>
      </c>
      <c r="I401" s="13">
        <v>9.1977115199999986</v>
      </c>
      <c r="J401" s="13">
        <v>928.9688635199999</v>
      </c>
      <c r="K401" s="13">
        <v>10.8860698171938</v>
      </c>
      <c r="L401" s="13">
        <v>1099.4930515365736</v>
      </c>
      <c r="M401" s="13">
        <v>20.083781337193798</v>
      </c>
      <c r="N401" s="13">
        <v>2028.4619150565736</v>
      </c>
    </row>
    <row r="402" spans="1:14" ht="25" outlineLevel="3" x14ac:dyDescent="0.25">
      <c r="A402" s="1" t="s">
        <v>687</v>
      </c>
      <c r="B402" s="3" t="s">
        <v>59</v>
      </c>
      <c r="C402" s="3" t="s">
        <v>60</v>
      </c>
      <c r="D402" s="3" t="s">
        <v>595</v>
      </c>
      <c r="E402" s="8" t="s">
        <v>596</v>
      </c>
      <c r="F402" s="10" t="s">
        <v>206</v>
      </c>
      <c r="G402" s="62">
        <v>15</v>
      </c>
      <c r="H402" s="31">
        <v>0.34139999999999993</v>
      </c>
      <c r="I402" s="12">
        <v>22.546251199999997</v>
      </c>
      <c r="J402" s="12">
        <v>338.19376799999998</v>
      </c>
      <c r="K402" s="12">
        <v>18.143449695322996</v>
      </c>
      <c r="L402" s="12">
        <v>272.15174542984494</v>
      </c>
      <c r="M402" s="12">
        <v>40.689700895322993</v>
      </c>
      <c r="N402" s="12">
        <v>610.34551342984491</v>
      </c>
    </row>
    <row r="403" spans="1:14" ht="25" outlineLevel="3" x14ac:dyDescent="0.25">
      <c r="A403" s="2" t="s">
        <v>688</v>
      </c>
      <c r="B403" s="4" t="s">
        <v>59</v>
      </c>
      <c r="C403" s="4" t="s">
        <v>60</v>
      </c>
      <c r="D403" s="4" t="s">
        <v>595</v>
      </c>
      <c r="E403" s="9" t="s">
        <v>596</v>
      </c>
      <c r="F403" s="11" t="s">
        <v>206</v>
      </c>
      <c r="G403" s="61">
        <v>80</v>
      </c>
      <c r="H403" s="32">
        <v>0.3413999999999997</v>
      </c>
      <c r="I403" s="13">
        <v>22.546251199999997</v>
      </c>
      <c r="J403" s="13">
        <v>1803.7000959999998</v>
      </c>
      <c r="K403" s="13">
        <v>18.143449695322996</v>
      </c>
      <c r="L403" s="13">
        <v>1451.4759756258397</v>
      </c>
      <c r="M403" s="13">
        <v>40.689700895322993</v>
      </c>
      <c r="N403" s="13">
        <v>3255.1760716258395</v>
      </c>
    </row>
    <row r="404" spans="1:14" outlineLevel="1" x14ac:dyDescent="0.25">
      <c r="A404" s="37" t="s">
        <v>689</v>
      </c>
      <c r="B404" s="48"/>
      <c r="C404" s="49"/>
      <c r="D404" s="49"/>
      <c r="E404" s="49" t="s">
        <v>403</v>
      </c>
      <c r="F404" s="38"/>
      <c r="G404" s="59"/>
      <c r="H404" s="39">
        <v>0.34140000000000015</v>
      </c>
      <c r="I404" s="40"/>
      <c r="J404" s="40">
        <v>16586.331673359917</v>
      </c>
      <c r="K404" s="40"/>
      <c r="L404" s="40">
        <v>1131.3186237561906</v>
      </c>
      <c r="M404" s="40"/>
      <c r="N404" s="40">
        <v>17717.65029711611</v>
      </c>
    </row>
    <row r="405" spans="1:14" outlineLevel="2" x14ac:dyDescent="0.25">
      <c r="A405" s="14" t="s">
        <v>690</v>
      </c>
      <c r="B405" s="50"/>
      <c r="C405" s="51"/>
      <c r="D405" s="51"/>
      <c r="E405" s="51" t="s">
        <v>418</v>
      </c>
      <c r="F405" s="15"/>
      <c r="G405" s="60"/>
      <c r="H405" s="30">
        <v>0.34140000000000015</v>
      </c>
      <c r="I405" s="16"/>
      <c r="J405" s="16">
        <v>14863.249931983917</v>
      </c>
      <c r="K405" s="16"/>
      <c r="L405" s="16">
        <v>886.20552200742964</v>
      </c>
      <c r="M405" s="16"/>
      <c r="N405" s="16">
        <v>15749.455453991348</v>
      </c>
    </row>
    <row r="406" spans="1:14" ht="37.5" outlineLevel="3" x14ac:dyDescent="0.25">
      <c r="A406" s="1" t="s">
        <v>691</v>
      </c>
      <c r="B406" s="3" t="s">
        <v>59</v>
      </c>
      <c r="C406" s="3" t="s">
        <v>60</v>
      </c>
      <c r="D406" s="3" t="s">
        <v>455</v>
      </c>
      <c r="E406" s="8" t="s">
        <v>456</v>
      </c>
      <c r="F406" s="10" t="s">
        <v>153</v>
      </c>
      <c r="G406" s="62">
        <v>193.43</v>
      </c>
      <c r="H406" s="31">
        <v>0.34139999999999993</v>
      </c>
      <c r="I406" s="12">
        <v>68.261458307999987</v>
      </c>
      <c r="J406" s="12">
        <v>13203.813880516438</v>
      </c>
      <c r="K406" s="12">
        <v>4.070017093815693</v>
      </c>
      <c r="L406" s="12">
        <v>787.2634064567701</v>
      </c>
      <c r="M406" s="12">
        <v>72.33147540181568</v>
      </c>
      <c r="N406" s="12">
        <v>13991.077286973208</v>
      </c>
    </row>
    <row r="407" spans="1:14" ht="37.5" outlineLevel="3" x14ac:dyDescent="0.25">
      <c r="A407" s="2" t="s">
        <v>692</v>
      </c>
      <c r="B407" s="4" t="s">
        <v>59</v>
      </c>
      <c r="C407" s="4" t="s">
        <v>60</v>
      </c>
      <c r="D407" s="4" t="s">
        <v>455</v>
      </c>
      <c r="E407" s="9" t="s">
        <v>456</v>
      </c>
      <c r="F407" s="11" t="s">
        <v>153</v>
      </c>
      <c r="G407" s="61">
        <v>24.31</v>
      </c>
      <c r="H407" s="32">
        <v>0.3413999999999997</v>
      </c>
      <c r="I407" s="13">
        <v>68.261458307999987</v>
      </c>
      <c r="J407" s="13">
        <v>1659.4360514674795</v>
      </c>
      <c r="K407" s="13">
        <v>4.070017093815693</v>
      </c>
      <c r="L407" s="13">
        <v>98.942115550659537</v>
      </c>
      <c r="M407" s="13">
        <v>72.33147540181568</v>
      </c>
      <c r="N407" s="13">
        <v>1758.378167018139</v>
      </c>
    </row>
    <row r="408" spans="1:14" outlineLevel="2" x14ac:dyDescent="0.25">
      <c r="A408" s="14" t="s">
        <v>693</v>
      </c>
      <c r="B408" s="50"/>
      <c r="C408" s="51"/>
      <c r="D408" s="51"/>
      <c r="E408" s="51" t="s">
        <v>576</v>
      </c>
      <c r="F408" s="15"/>
      <c r="G408" s="60"/>
      <c r="H408" s="30">
        <v>0.34139999999999993</v>
      </c>
      <c r="I408" s="16"/>
      <c r="J408" s="16">
        <v>1723.0817413760001</v>
      </c>
      <c r="K408" s="16"/>
      <c r="L408" s="16">
        <v>245.11310174876098</v>
      </c>
      <c r="M408" s="16"/>
      <c r="N408" s="16">
        <v>1968.1948431247611</v>
      </c>
    </row>
    <row r="409" spans="1:14" ht="25" outlineLevel="3" x14ac:dyDescent="0.25">
      <c r="A409" s="1" t="s">
        <v>694</v>
      </c>
      <c r="B409" s="3" t="s">
        <v>59</v>
      </c>
      <c r="C409" s="3" t="s">
        <v>60</v>
      </c>
      <c r="D409" s="3" t="s">
        <v>695</v>
      </c>
      <c r="E409" s="8" t="s">
        <v>696</v>
      </c>
      <c r="F409" s="10" t="s">
        <v>206</v>
      </c>
      <c r="G409" s="62">
        <v>3</v>
      </c>
      <c r="H409" s="31">
        <v>0.34140000000000015</v>
      </c>
      <c r="I409" s="12">
        <v>185.64739913600002</v>
      </c>
      <c r="J409" s="12">
        <v>556.94219740800008</v>
      </c>
      <c r="K409" s="12">
        <v>6.6002927810553444</v>
      </c>
      <c r="L409" s="12">
        <v>19.800878343166005</v>
      </c>
      <c r="M409" s="12">
        <v>192.24769191705536</v>
      </c>
      <c r="N409" s="12">
        <v>576.74307575116609</v>
      </c>
    </row>
    <row r="410" spans="1:14" ht="25" outlineLevel="3" x14ac:dyDescent="0.25">
      <c r="A410" s="2" t="s">
        <v>697</v>
      </c>
      <c r="B410" s="4" t="s">
        <v>59</v>
      </c>
      <c r="C410" s="4" t="s">
        <v>60</v>
      </c>
      <c r="D410" s="4" t="s">
        <v>695</v>
      </c>
      <c r="E410" s="9" t="s">
        <v>696</v>
      </c>
      <c r="F410" s="11" t="s">
        <v>206</v>
      </c>
      <c r="G410" s="61">
        <v>3</v>
      </c>
      <c r="H410" s="32">
        <v>0.34140000000000015</v>
      </c>
      <c r="I410" s="13">
        <v>185.64739913600002</v>
      </c>
      <c r="J410" s="13">
        <v>556.94219740800008</v>
      </c>
      <c r="K410" s="13">
        <v>6.6002927810553444</v>
      </c>
      <c r="L410" s="13">
        <v>19.800878343166005</v>
      </c>
      <c r="M410" s="13">
        <v>192.24769191705536</v>
      </c>
      <c r="N410" s="13">
        <v>576.74307575116609</v>
      </c>
    </row>
    <row r="411" spans="1:14" ht="25" outlineLevel="3" x14ac:dyDescent="0.25">
      <c r="A411" s="1" t="s">
        <v>698</v>
      </c>
      <c r="B411" s="3" t="s">
        <v>59</v>
      </c>
      <c r="C411" s="3" t="s">
        <v>60</v>
      </c>
      <c r="D411" s="3" t="s">
        <v>699</v>
      </c>
      <c r="E411" s="8" t="s">
        <v>700</v>
      </c>
      <c r="F411" s="10" t="s">
        <v>206</v>
      </c>
      <c r="G411" s="62">
        <v>22</v>
      </c>
      <c r="H411" s="31">
        <v>0.34139999999999993</v>
      </c>
      <c r="I411" s="12">
        <v>27.690788479999998</v>
      </c>
      <c r="J411" s="12">
        <v>609.19734655999991</v>
      </c>
      <c r="K411" s="12">
        <v>9.3414247755649491</v>
      </c>
      <c r="L411" s="12">
        <v>205.51134506242897</v>
      </c>
      <c r="M411" s="12">
        <v>37.032213255564947</v>
      </c>
      <c r="N411" s="12">
        <v>814.70869162242889</v>
      </c>
    </row>
    <row r="412" spans="1:14" x14ac:dyDescent="0.25">
      <c r="A412" s="33" t="s">
        <v>701</v>
      </c>
      <c r="B412" s="46"/>
      <c r="C412" s="47"/>
      <c r="D412" s="47"/>
      <c r="E412" s="47" t="s">
        <v>702</v>
      </c>
      <c r="F412" s="34"/>
      <c r="G412" s="58"/>
      <c r="H412" s="35">
        <v>0.34139999999999948</v>
      </c>
      <c r="I412" s="36"/>
      <c r="J412" s="36">
        <v>185688.25828146571</v>
      </c>
      <c r="K412" s="36"/>
      <c r="L412" s="36">
        <v>20764.809135587599</v>
      </c>
      <c r="M412" s="36"/>
      <c r="N412" s="36">
        <v>206453.06741705327</v>
      </c>
    </row>
    <row r="413" spans="1:14" outlineLevel="1" x14ac:dyDescent="0.25">
      <c r="A413" s="37" t="s">
        <v>703</v>
      </c>
      <c r="B413" s="48"/>
      <c r="C413" s="49"/>
      <c r="D413" s="49"/>
      <c r="E413" s="49" t="s">
        <v>416</v>
      </c>
      <c r="F413" s="38"/>
      <c r="G413" s="59"/>
      <c r="H413" s="39">
        <v>0.34139999999999948</v>
      </c>
      <c r="I413" s="40"/>
      <c r="J413" s="40">
        <v>133870.51348818152</v>
      </c>
      <c r="K413" s="40"/>
      <c r="L413" s="40">
        <v>14767.125057380295</v>
      </c>
      <c r="M413" s="40"/>
      <c r="N413" s="40">
        <v>148637.63854556179</v>
      </c>
    </row>
    <row r="414" spans="1:14" outlineLevel="2" x14ac:dyDescent="0.25">
      <c r="A414" s="14" t="s">
        <v>704</v>
      </c>
      <c r="B414" s="50"/>
      <c r="C414" s="51"/>
      <c r="D414" s="51"/>
      <c r="E414" s="51" t="s">
        <v>705</v>
      </c>
      <c r="F414" s="15"/>
      <c r="G414" s="60"/>
      <c r="H414" s="30">
        <v>0.34140000000000015</v>
      </c>
      <c r="I414" s="16"/>
      <c r="J414" s="16">
        <v>4567.9870753073619</v>
      </c>
      <c r="K414" s="16"/>
      <c r="L414" s="16">
        <v>3895.655550912013</v>
      </c>
      <c r="M414" s="16"/>
      <c r="N414" s="16">
        <v>8463.6426262193763</v>
      </c>
    </row>
    <row r="415" spans="1:14" ht="37.5" outlineLevel="3" x14ac:dyDescent="0.25">
      <c r="A415" s="2" t="s">
        <v>706</v>
      </c>
      <c r="B415" s="4" t="s">
        <v>59</v>
      </c>
      <c r="C415" s="4" t="s">
        <v>60</v>
      </c>
      <c r="D415" s="4" t="s">
        <v>707</v>
      </c>
      <c r="E415" s="9" t="s">
        <v>708</v>
      </c>
      <c r="F415" s="11" t="s">
        <v>153</v>
      </c>
      <c r="G415" s="61">
        <v>32.94</v>
      </c>
      <c r="H415" s="32">
        <v>0.3413999999999997</v>
      </c>
      <c r="I415" s="13">
        <v>26.350394529999996</v>
      </c>
      <c r="J415" s="13">
        <v>867.98199581819983</v>
      </c>
      <c r="K415" s="13">
        <v>21.326446097215587</v>
      </c>
      <c r="L415" s="13">
        <v>702.4931344422813</v>
      </c>
      <c r="M415" s="13">
        <v>47.676840627215583</v>
      </c>
      <c r="N415" s="13">
        <v>1570.4751302604811</v>
      </c>
    </row>
    <row r="416" spans="1:14" ht="37.5" outlineLevel="3" x14ac:dyDescent="0.25">
      <c r="A416" s="1" t="s">
        <v>709</v>
      </c>
      <c r="B416" s="3" t="s">
        <v>59</v>
      </c>
      <c r="C416" s="3" t="s">
        <v>60</v>
      </c>
      <c r="D416" s="3" t="s">
        <v>710</v>
      </c>
      <c r="E416" s="8" t="s">
        <v>711</v>
      </c>
      <c r="F416" s="10" t="s">
        <v>153</v>
      </c>
      <c r="G416" s="62">
        <v>12.41</v>
      </c>
      <c r="H416" s="31">
        <v>0.34140000000000015</v>
      </c>
      <c r="I416" s="12">
        <v>18.972823304399999</v>
      </c>
      <c r="J416" s="12">
        <v>235.45273720760397</v>
      </c>
      <c r="K416" s="12">
        <v>15.270196102911793</v>
      </c>
      <c r="L416" s="12">
        <v>189.50313363713539</v>
      </c>
      <c r="M416" s="12">
        <v>34.243019407311792</v>
      </c>
      <c r="N416" s="12">
        <v>424.95587084473937</v>
      </c>
    </row>
    <row r="417" spans="1:14" ht="25" outlineLevel="3" x14ac:dyDescent="0.25">
      <c r="A417" s="2" t="s">
        <v>712</v>
      </c>
      <c r="B417" s="4" t="s">
        <v>59</v>
      </c>
      <c r="C417" s="4" t="s">
        <v>60</v>
      </c>
      <c r="D417" s="4" t="s">
        <v>713</v>
      </c>
      <c r="E417" s="9" t="s">
        <v>714</v>
      </c>
      <c r="F417" s="11" t="s">
        <v>153</v>
      </c>
      <c r="G417" s="61">
        <v>5.04</v>
      </c>
      <c r="H417" s="32">
        <v>0.34139999999999993</v>
      </c>
      <c r="I417" s="13">
        <v>62.165291625999998</v>
      </c>
      <c r="J417" s="13">
        <v>313.31306979504001</v>
      </c>
      <c r="K417" s="13">
        <v>10.725609142051496</v>
      </c>
      <c r="L417" s="13">
        <v>54.057070075939521</v>
      </c>
      <c r="M417" s="13">
        <v>72.890900768051495</v>
      </c>
      <c r="N417" s="13">
        <v>367.37013987097953</v>
      </c>
    </row>
    <row r="418" spans="1:14" ht="25" outlineLevel="3" x14ac:dyDescent="0.25">
      <c r="A418" s="1" t="s">
        <v>715</v>
      </c>
      <c r="B418" s="3" t="s">
        <v>59</v>
      </c>
      <c r="C418" s="3" t="s">
        <v>60</v>
      </c>
      <c r="D418" s="3" t="s">
        <v>716</v>
      </c>
      <c r="E418" s="8" t="s">
        <v>717</v>
      </c>
      <c r="F418" s="10" t="s">
        <v>153</v>
      </c>
      <c r="G418" s="62">
        <v>8.09</v>
      </c>
      <c r="H418" s="31">
        <v>0.34140000000000015</v>
      </c>
      <c r="I418" s="12">
        <v>23.456451462999997</v>
      </c>
      <c r="J418" s="12">
        <v>189.76269233566998</v>
      </c>
      <c r="K418" s="12">
        <v>10.749603793376</v>
      </c>
      <c r="L418" s="12">
        <v>86.964294688411854</v>
      </c>
      <c r="M418" s="12">
        <v>34.206055256375997</v>
      </c>
      <c r="N418" s="12">
        <v>276.72698702408184</v>
      </c>
    </row>
    <row r="419" spans="1:14" ht="37.5" outlineLevel="3" x14ac:dyDescent="0.25">
      <c r="A419" s="2" t="s">
        <v>718</v>
      </c>
      <c r="B419" s="4" t="s">
        <v>59</v>
      </c>
      <c r="C419" s="4" t="s">
        <v>60</v>
      </c>
      <c r="D419" s="4" t="s">
        <v>707</v>
      </c>
      <c r="E419" s="9" t="s">
        <v>708</v>
      </c>
      <c r="F419" s="11" t="s">
        <v>153</v>
      </c>
      <c r="G419" s="61">
        <v>70.86</v>
      </c>
      <c r="H419" s="32">
        <v>0.34139999999999993</v>
      </c>
      <c r="I419" s="13">
        <v>26.350394529999996</v>
      </c>
      <c r="J419" s="13">
        <v>1867.1889563957998</v>
      </c>
      <c r="K419" s="13">
        <v>21.326446097215587</v>
      </c>
      <c r="L419" s="13">
        <v>1511.1919704486963</v>
      </c>
      <c r="M419" s="13">
        <v>47.676840627215583</v>
      </c>
      <c r="N419" s="13">
        <v>3378.3809268444961</v>
      </c>
    </row>
    <row r="420" spans="1:14" ht="37.5" outlineLevel="3" x14ac:dyDescent="0.25">
      <c r="A420" s="1" t="s">
        <v>719</v>
      </c>
      <c r="B420" s="3" t="s">
        <v>59</v>
      </c>
      <c r="C420" s="3" t="s">
        <v>60</v>
      </c>
      <c r="D420" s="3" t="s">
        <v>710</v>
      </c>
      <c r="E420" s="8" t="s">
        <v>711</v>
      </c>
      <c r="F420" s="10" t="s">
        <v>153</v>
      </c>
      <c r="G420" s="62">
        <v>6.22</v>
      </c>
      <c r="H420" s="31">
        <v>0.34139999999999993</v>
      </c>
      <c r="I420" s="12">
        <v>18.972823304399999</v>
      </c>
      <c r="J420" s="12">
        <v>118.01096095336798</v>
      </c>
      <c r="K420" s="12">
        <v>15.270196102911793</v>
      </c>
      <c r="L420" s="12">
        <v>94.980619760111338</v>
      </c>
      <c r="M420" s="12">
        <v>34.243019407311792</v>
      </c>
      <c r="N420" s="12">
        <v>212.99158071347932</v>
      </c>
    </row>
    <row r="421" spans="1:14" ht="37.5" outlineLevel="3" x14ac:dyDescent="0.25">
      <c r="A421" s="2" t="s">
        <v>720</v>
      </c>
      <c r="B421" s="4" t="s">
        <v>59</v>
      </c>
      <c r="C421" s="4" t="s">
        <v>60</v>
      </c>
      <c r="D421" s="4" t="s">
        <v>721</v>
      </c>
      <c r="E421" s="9" t="s">
        <v>722</v>
      </c>
      <c r="F421" s="11" t="s">
        <v>153</v>
      </c>
      <c r="G421" s="61">
        <v>1.02</v>
      </c>
      <c r="H421" s="32">
        <v>0.34139999999999993</v>
      </c>
      <c r="I421" s="13">
        <v>24.246456920399996</v>
      </c>
      <c r="J421" s="13">
        <v>24.731386058807995</v>
      </c>
      <c r="K421" s="13">
        <v>18.298321100063692</v>
      </c>
      <c r="L421" s="13">
        <v>18.664287522064971</v>
      </c>
      <c r="M421" s="13">
        <v>42.544778020463689</v>
      </c>
      <c r="N421" s="13">
        <v>43.395673580872966</v>
      </c>
    </row>
    <row r="422" spans="1:14" ht="25" outlineLevel="3" x14ac:dyDescent="0.25">
      <c r="A422" s="1" t="s">
        <v>723</v>
      </c>
      <c r="B422" s="3" t="s">
        <v>59</v>
      </c>
      <c r="C422" s="3" t="s">
        <v>60</v>
      </c>
      <c r="D422" s="3" t="s">
        <v>724</v>
      </c>
      <c r="E422" s="8" t="s">
        <v>725</v>
      </c>
      <c r="F422" s="10" t="s">
        <v>153</v>
      </c>
      <c r="G422" s="62">
        <v>65.94</v>
      </c>
      <c r="H422" s="31">
        <v>0.34139999999999993</v>
      </c>
      <c r="I422" s="12">
        <v>12.634458803999998</v>
      </c>
      <c r="J422" s="12">
        <v>833.11621353575981</v>
      </c>
      <c r="K422" s="12">
        <v>18.235935006619997</v>
      </c>
      <c r="L422" s="12">
        <v>1202.4775543365226</v>
      </c>
      <c r="M422" s="12">
        <v>30.870393810619994</v>
      </c>
      <c r="N422" s="12">
        <v>2035.5937678722823</v>
      </c>
    </row>
    <row r="423" spans="1:14" ht="25" outlineLevel="3" x14ac:dyDescent="0.25">
      <c r="A423" s="2" t="s">
        <v>726</v>
      </c>
      <c r="B423" s="4" t="s">
        <v>221</v>
      </c>
      <c r="C423" s="4" t="s">
        <v>60</v>
      </c>
      <c r="D423" s="4" t="s">
        <v>727</v>
      </c>
      <c r="E423" s="9" t="s">
        <v>728</v>
      </c>
      <c r="F423" s="11" t="s">
        <v>153</v>
      </c>
      <c r="G423" s="61">
        <v>1.0900000000000001</v>
      </c>
      <c r="H423" s="32">
        <v>0.3413999999999997</v>
      </c>
      <c r="I423" s="13">
        <v>28.438243388</v>
      </c>
      <c r="J423" s="13">
        <v>30.997685292920004</v>
      </c>
      <c r="K423" s="13">
        <v>21.115293165559994</v>
      </c>
      <c r="L423" s="13">
        <v>23.015669550460395</v>
      </c>
      <c r="M423" s="13">
        <v>49.553536553559994</v>
      </c>
      <c r="N423" s="13">
        <v>54.013354843380398</v>
      </c>
    </row>
    <row r="424" spans="1:14" ht="25" outlineLevel="3" x14ac:dyDescent="0.25">
      <c r="A424" s="1" t="s">
        <v>729</v>
      </c>
      <c r="B424" s="3" t="s">
        <v>59</v>
      </c>
      <c r="C424" s="3" t="s">
        <v>60</v>
      </c>
      <c r="D424" s="3" t="s">
        <v>730</v>
      </c>
      <c r="E424" s="8" t="s">
        <v>731</v>
      </c>
      <c r="F424" s="10" t="s">
        <v>153</v>
      </c>
      <c r="G424" s="62">
        <v>6.18</v>
      </c>
      <c r="H424" s="31">
        <v>0.34139999999999993</v>
      </c>
      <c r="I424" s="12">
        <v>14.147472154399997</v>
      </c>
      <c r="J424" s="12">
        <v>87.431377914191984</v>
      </c>
      <c r="K424" s="12">
        <v>1.9915560599334992</v>
      </c>
      <c r="L424" s="12">
        <v>12.307816450389026</v>
      </c>
      <c r="M424" s="12">
        <v>16.139028214333496</v>
      </c>
      <c r="N424" s="12">
        <v>99.73919436458101</v>
      </c>
    </row>
    <row r="425" spans="1:14" outlineLevel="2" x14ac:dyDescent="0.25">
      <c r="A425" s="14" t="s">
        <v>732</v>
      </c>
      <c r="B425" s="50"/>
      <c r="C425" s="51"/>
      <c r="D425" s="51"/>
      <c r="E425" s="51" t="s">
        <v>733</v>
      </c>
      <c r="F425" s="15"/>
      <c r="G425" s="60"/>
      <c r="H425" s="30">
        <v>0.34139999999999993</v>
      </c>
      <c r="I425" s="16"/>
      <c r="J425" s="16">
        <v>2071.4615040529998</v>
      </c>
      <c r="K425" s="16"/>
      <c r="L425" s="16">
        <v>717.72321148817889</v>
      </c>
      <c r="M425" s="16"/>
      <c r="N425" s="16">
        <v>2789.1847155411783</v>
      </c>
    </row>
    <row r="426" spans="1:14" ht="25" outlineLevel="3" x14ac:dyDescent="0.25">
      <c r="A426" s="2" t="s">
        <v>734</v>
      </c>
      <c r="B426" s="4" t="s">
        <v>59</v>
      </c>
      <c r="C426" s="4" t="s">
        <v>458</v>
      </c>
      <c r="D426" s="4" t="s">
        <v>735</v>
      </c>
      <c r="E426" s="9" t="s">
        <v>736</v>
      </c>
      <c r="F426" s="11" t="s">
        <v>206</v>
      </c>
      <c r="G426" s="61">
        <v>1</v>
      </c>
      <c r="H426" s="32">
        <v>0.34139999999999993</v>
      </c>
      <c r="I426" s="13">
        <v>12.086013999999999</v>
      </c>
      <c r="J426" s="13">
        <v>12.086013999999999</v>
      </c>
      <c r="K426" s="13"/>
      <c r="L426" s="13"/>
      <c r="M426" s="13">
        <v>12.086013999999999</v>
      </c>
      <c r="N426" s="13">
        <v>12.086013999999999</v>
      </c>
    </row>
    <row r="427" spans="1:14" outlineLevel="3" x14ac:dyDescent="0.25">
      <c r="A427" s="1" t="s">
        <v>737</v>
      </c>
      <c r="B427" s="3" t="s">
        <v>59</v>
      </c>
      <c r="C427" s="3" t="s">
        <v>458</v>
      </c>
      <c r="D427" s="3" t="s">
        <v>738</v>
      </c>
      <c r="E427" s="8" t="s">
        <v>739</v>
      </c>
      <c r="F427" s="10" t="s">
        <v>206</v>
      </c>
      <c r="G427" s="62">
        <v>1</v>
      </c>
      <c r="H427" s="31">
        <v>0.34139999999999993</v>
      </c>
      <c r="I427" s="12">
        <v>180.10977800000001</v>
      </c>
      <c r="J427" s="12">
        <v>180.10977800000001</v>
      </c>
      <c r="K427" s="12"/>
      <c r="L427" s="12"/>
      <c r="M427" s="12">
        <v>180.10977800000001</v>
      </c>
      <c r="N427" s="12">
        <v>180.10977800000001</v>
      </c>
    </row>
    <row r="428" spans="1:14" ht="25" outlineLevel="3" x14ac:dyDescent="0.25">
      <c r="A428" s="2" t="s">
        <v>740</v>
      </c>
      <c r="B428" s="4" t="s">
        <v>59</v>
      </c>
      <c r="C428" s="4" t="s">
        <v>458</v>
      </c>
      <c r="D428" s="4" t="s">
        <v>741</v>
      </c>
      <c r="E428" s="9" t="s">
        <v>742</v>
      </c>
      <c r="F428" s="11" t="s">
        <v>206</v>
      </c>
      <c r="G428" s="61">
        <v>7</v>
      </c>
      <c r="H428" s="32">
        <v>0.34139999999999993</v>
      </c>
      <c r="I428" s="13">
        <v>3.5681240000000001</v>
      </c>
      <c r="J428" s="13">
        <v>24.976868</v>
      </c>
      <c r="K428" s="13"/>
      <c r="L428" s="13"/>
      <c r="M428" s="13">
        <v>3.5681240000000001</v>
      </c>
      <c r="N428" s="13">
        <v>24.976868</v>
      </c>
    </row>
    <row r="429" spans="1:14" outlineLevel="3" x14ac:dyDescent="0.25">
      <c r="A429" s="1" t="s">
        <v>743</v>
      </c>
      <c r="B429" s="3" t="s">
        <v>59</v>
      </c>
      <c r="C429" s="3" t="s">
        <v>458</v>
      </c>
      <c r="D429" s="3" t="s">
        <v>744</v>
      </c>
      <c r="E429" s="8" t="s">
        <v>745</v>
      </c>
      <c r="F429" s="10" t="s">
        <v>206</v>
      </c>
      <c r="G429" s="62">
        <v>7</v>
      </c>
      <c r="H429" s="31">
        <v>0.34139999999999993</v>
      </c>
      <c r="I429" s="12">
        <v>13.534725999999999</v>
      </c>
      <c r="J429" s="12">
        <v>94.743081999999987</v>
      </c>
      <c r="K429" s="12"/>
      <c r="L429" s="12"/>
      <c r="M429" s="12">
        <v>13.534725999999999</v>
      </c>
      <c r="N429" s="12">
        <v>94.743081999999987</v>
      </c>
    </row>
    <row r="430" spans="1:14" ht="25" outlineLevel="3" x14ac:dyDescent="0.25">
      <c r="A430" s="2" t="s">
        <v>746</v>
      </c>
      <c r="B430" s="4" t="s">
        <v>59</v>
      </c>
      <c r="C430" s="4" t="s">
        <v>458</v>
      </c>
      <c r="D430" s="4" t="s">
        <v>747</v>
      </c>
      <c r="E430" s="9" t="s">
        <v>748</v>
      </c>
      <c r="F430" s="11" t="s">
        <v>206</v>
      </c>
      <c r="G430" s="61">
        <v>17</v>
      </c>
      <c r="H430" s="32">
        <v>0.34140000000000015</v>
      </c>
      <c r="I430" s="13">
        <v>5.0436639999999997</v>
      </c>
      <c r="J430" s="13">
        <v>85.742288000000002</v>
      </c>
      <c r="K430" s="13"/>
      <c r="L430" s="13"/>
      <c r="M430" s="13">
        <v>5.0436639999999997</v>
      </c>
      <c r="N430" s="13">
        <v>85.742288000000002</v>
      </c>
    </row>
    <row r="431" spans="1:14" ht="25" outlineLevel="3" x14ac:dyDescent="0.25">
      <c r="A431" s="1" t="s">
        <v>749</v>
      </c>
      <c r="B431" s="3" t="s">
        <v>59</v>
      </c>
      <c r="C431" s="3" t="s">
        <v>458</v>
      </c>
      <c r="D431" s="3" t="s">
        <v>741</v>
      </c>
      <c r="E431" s="8" t="s">
        <v>742</v>
      </c>
      <c r="F431" s="10" t="s">
        <v>206</v>
      </c>
      <c r="G431" s="62">
        <v>16</v>
      </c>
      <c r="H431" s="31">
        <v>0.34139999999999993</v>
      </c>
      <c r="I431" s="12">
        <v>3.5681240000000001</v>
      </c>
      <c r="J431" s="12">
        <v>57.089984000000001</v>
      </c>
      <c r="K431" s="12"/>
      <c r="L431" s="12"/>
      <c r="M431" s="12">
        <v>3.5681240000000001</v>
      </c>
      <c r="N431" s="12">
        <v>57.089984000000001</v>
      </c>
    </row>
    <row r="432" spans="1:14" ht="25" outlineLevel="3" x14ac:dyDescent="0.25">
      <c r="A432" s="2" t="s">
        <v>750</v>
      </c>
      <c r="B432" s="4" t="s">
        <v>59</v>
      </c>
      <c r="C432" s="4" t="s">
        <v>458</v>
      </c>
      <c r="D432" s="4" t="s">
        <v>751</v>
      </c>
      <c r="E432" s="9" t="s">
        <v>752</v>
      </c>
      <c r="F432" s="11" t="s">
        <v>206</v>
      </c>
      <c r="G432" s="61">
        <v>4</v>
      </c>
      <c r="H432" s="32">
        <v>0.34139999999999993</v>
      </c>
      <c r="I432" s="13">
        <v>10.100742</v>
      </c>
      <c r="J432" s="13">
        <v>40.402968000000001</v>
      </c>
      <c r="K432" s="13"/>
      <c r="L432" s="13"/>
      <c r="M432" s="13">
        <v>10.100742</v>
      </c>
      <c r="N432" s="13">
        <v>40.402968000000001</v>
      </c>
    </row>
    <row r="433" spans="1:14" ht="37.5" outlineLevel="3" x14ac:dyDescent="0.25">
      <c r="A433" s="1" t="s">
        <v>753</v>
      </c>
      <c r="B433" s="3" t="s">
        <v>59</v>
      </c>
      <c r="C433" s="3" t="s">
        <v>60</v>
      </c>
      <c r="D433" s="3" t="s">
        <v>754</v>
      </c>
      <c r="E433" s="8" t="s">
        <v>755</v>
      </c>
      <c r="F433" s="10" t="s">
        <v>206</v>
      </c>
      <c r="G433" s="62">
        <v>1</v>
      </c>
      <c r="H433" s="31">
        <v>0.34140000000000015</v>
      </c>
      <c r="I433" s="12">
        <v>27.166708865599997</v>
      </c>
      <c r="J433" s="12">
        <v>27.166708865599997</v>
      </c>
      <c r="K433" s="12">
        <v>9.2427396901973999</v>
      </c>
      <c r="L433" s="12">
        <v>9.2427396901973999</v>
      </c>
      <c r="M433" s="12">
        <v>36.409448555797397</v>
      </c>
      <c r="N433" s="12">
        <v>36.409448555797397</v>
      </c>
    </row>
    <row r="434" spans="1:14" ht="37.5" outlineLevel="3" x14ac:dyDescent="0.25">
      <c r="A434" s="2" t="s">
        <v>756</v>
      </c>
      <c r="B434" s="4" t="s">
        <v>59</v>
      </c>
      <c r="C434" s="4" t="s">
        <v>60</v>
      </c>
      <c r="D434" s="4" t="s">
        <v>757</v>
      </c>
      <c r="E434" s="9" t="s">
        <v>758</v>
      </c>
      <c r="F434" s="11" t="s">
        <v>206</v>
      </c>
      <c r="G434" s="61">
        <v>9</v>
      </c>
      <c r="H434" s="32">
        <v>0.34140000000000015</v>
      </c>
      <c r="I434" s="13">
        <v>7.2115689513999985</v>
      </c>
      <c r="J434" s="13">
        <v>64.904120562599985</v>
      </c>
      <c r="K434" s="13">
        <v>6.0946414364229984</v>
      </c>
      <c r="L434" s="13">
        <v>54.851772927806991</v>
      </c>
      <c r="M434" s="13">
        <v>13.306210387822997</v>
      </c>
      <c r="N434" s="13">
        <v>119.75589349040698</v>
      </c>
    </row>
    <row r="435" spans="1:14" ht="37.5" outlineLevel="3" x14ac:dyDescent="0.25">
      <c r="A435" s="1" t="s">
        <v>759</v>
      </c>
      <c r="B435" s="3" t="s">
        <v>59</v>
      </c>
      <c r="C435" s="3" t="s">
        <v>60</v>
      </c>
      <c r="D435" s="3" t="s">
        <v>760</v>
      </c>
      <c r="E435" s="8" t="s">
        <v>761</v>
      </c>
      <c r="F435" s="10" t="s">
        <v>206</v>
      </c>
      <c r="G435" s="62">
        <v>4</v>
      </c>
      <c r="H435" s="31">
        <v>0.34139999999999993</v>
      </c>
      <c r="I435" s="12">
        <v>13.720128942399999</v>
      </c>
      <c r="J435" s="12">
        <v>54.880515769599995</v>
      </c>
      <c r="K435" s="12">
        <v>6.6177248352970963</v>
      </c>
      <c r="L435" s="12">
        <v>26.470899341188385</v>
      </c>
      <c r="M435" s="12">
        <v>20.337853777697095</v>
      </c>
      <c r="N435" s="12">
        <v>81.351415110788381</v>
      </c>
    </row>
    <row r="436" spans="1:14" ht="37.5" outlineLevel="3" x14ac:dyDescent="0.25">
      <c r="A436" s="2" t="s">
        <v>762</v>
      </c>
      <c r="B436" s="4" t="s">
        <v>59</v>
      </c>
      <c r="C436" s="4" t="s">
        <v>60</v>
      </c>
      <c r="D436" s="4" t="s">
        <v>763</v>
      </c>
      <c r="E436" s="9" t="s">
        <v>764</v>
      </c>
      <c r="F436" s="11" t="s">
        <v>206</v>
      </c>
      <c r="G436" s="61">
        <v>1</v>
      </c>
      <c r="H436" s="32">
        <v>0.34139999999999993</v>
      </c>
      <c r="I436" s="13">
        <v>22.346661611199998</v>
      </c>
      <c r="J436" s="13">
        <v>22.346661611199998</v>
      </c>
      <c r="K436" s="13">
        <v>7.9278327976147978</v>
      </c>
      <c r="L436" s="13">
        <v>7.9278327976147978</v>
      </c>
      <c r="M436" s="13">
        <v>30.274494408814796</v>
      </c>
      <c r="N436" s="13">
        <v>30.274494408814796</v>
      </c>
    </row>
    <row r="437" spans="1:14" ht="37.5" outlineLevel="3" x14ac:dyDescent="0.25">
      <c r="A437" s="1" t="s">
        <v>765</v>
      </c>
      <c r="B437" s="3" t="s">
        <v>59</v>
      </c>
      <c r="C437" s="3" t="s">
        <v>60</v>
      </c>
      <c r="D437" s="3" t="s">
        <v>766</v>
      </c>
      <c r="E437" s="8" t="s">
        <v>767</v>
      </c>
      <c r="F437" s="10" t="s">
        <v>206</v>
      </c>
      <c r="G437" s="62">
        <v>5</v>
      </c>
      <c r="H437" s="31">
        <v>0.3413999999999997</v>
      </c>
      <c r="I437" s="12">
        <v>52.328244720799994</v>
      </c>
      <c r="J437" s="12">
        <v>261.64122360399995</v>
      </c>
      <c r="K437" s="12">
        <v>12.323652920263193</v>
      </c>
      <c r="L437" s="12">
        <v>61.618264601316014</v>
      </c>
      <c r="M437" s="12">
        <v>64.651897641063186</v>
      </c>
      <c r="N437" s="12">
        <v>323.25948820531596</v>
      </c>
    </row>
    <row r="438" spans="1:14" outlineLevel="3" x14ac:dyDescent="0.25">
      <c r="A438" s="2" t="s">
        <v>768</v>
      </c>
      <c r="B438" s="4" t="s">
        <v>59</v>
      </c>
      <c r="C438" s="4" t="s">
        <v>458</v>
      </c>
      <c r="D438" s="4" t="s">
        <v>769</v>
      </c>
      <c r="E438" s="9" t="s">
        <v>770</v>
      </c>
      <c r="F438" s="11" t="s">
        <v>206</v>
      </c>
      <c r="G438" s="61">
        <v>4</v>
      </c>
      <c r="H438" s="32">
        <v>0.34139999999999993</v>
      </c>
      <c r="I438" s="13">
        <v>10.556818</v>
      </c>
      <c r="J438" s="13">
        <v>42.227271999999999</v>
      </c>
      <c r="K438" s="13"/>
      <c r="L438" s="13"/>
      <c r="M438" s="13">
        <v>10.556818</v>
      </c>
      <c r="N438" s="13">
        <v>42.227271999999999</v>
      </c>
    </row>
    <row r="439" spans="1:14" outlineLevel="3" x14ac:dyDescent="0.25">
      <c r="A439" s="1" t="s">
        <v>771</v>
      </c>
      <c r="B439" s="3" t="s">
        <v>59</v>
      </c>
      <c r="C439" s="3" t="s">
        <v>458</v>
      </c>
      <c r="D439" s="3" t="s">
        <v>772</v>
      </c>
      <c r="E439" s="8" t="s">
        <v>773</v>
      </c>
      <c r="F439" s="10" t="s">
        <v>206</v>
      </c>
      <c r="G439" s="62">
        <v>2</v>
      </c>
      <c r="H439" s="31">
        <v>0.34139999999999993</v>
      </c>
      <c r="I439" s="12">
        <v>12.246982000000001</v>
      </c>
      <c r="J439" s="12">
        <v>24.493964000000002</v>
      </c>
      <c r="K439" s="12"/>
      <c r="L439" s="12"/>
      <c r="M439" s="12">
        <v>12.246982000000001</v>
      </c>
      <c r="N439" s="12">
        <v>24.493964000000002</v>
      </c>
    </row>
    <row r="440" spans="1:14" outlineLevel="3" x14ac:dyDescent="0.25">
      <c r="A440" s="2" t="s">
        <v>774</v>
      </c>
      <c r="B440" s="4" t="s">
        <v>59</v>
      </c>
      <c r="C440" s="4" t="s">
        <v>458</v>
      </c>
      <c r="D440" s="4" t="s">
        <v>775</v>
      </c>
      <c r="E440" s="9" t="s">
        <v>776</v>
      </c>
      <c r="F440" s="11" t="s">
        <v>206</v>
      </c>
      <c r="G440" s="61">
        <v>4</v>
      </c>
      <c r="H440" s="32">
        <v>0.34139999999999993</v>
      </c>
      <c r="I440" s="13">
        <v>24.722002</v>
      </c>
      <c r="J440" s="13">
        <v>98.888007999999999</v>
      </c>
      <c r="K440" s="13"/>
      <c r="L440" s="13"/>
      <c r="M440" s="13">
        <v>24.722002</v>
      </c>
      <c r="N440" s="13">
        <v>98.888007999999999</v>
      </c>
    </row>
    <row r="441" spans="1:14" ht="37.5" outlineLevel="3" x14ac:dyDescent="0.25">
      <c r="A441" s="1" t="s">
        <v>777</v>
      </c>
      <c r="B441" s="3" t="s">
        <v>221</v>
      </c>
      <c r="C441" s="3" t="s">
        <v>60</v>
      </c>
      <c r="D441" s="3" t="s">
        <v>778</v>
      </c>
      <c r="E441" s="8" t="s">
        <v>779</v>
      </c>
      <c r="F441" s="10" t="s">
        <v>206</v>
      </c>
      <c r="G441" s="62">
        <v>1</v>
      </c>
      <c r="H441" s="31">
        <v>0.34140000000000015</v>
      </c>
      <c r="I441" s="12">
        <v>30.792105280000001</v>
      </c>
      <c r="J441" s="12">
        <v>30.792105280000001</v>
      </c>
      <c r="K441" s="12">
        <v>8.1581814503299981</v>
      </c>
      <c r="L441" s="12">
        <v>8.1581814503299981</v>
      </c>
      <c r="M441" s="12">
        <v>38.950286730329999</v>
      </c>
      <c r="N441" s="12">
        <v>38.950286730329999</v>
      </c>
    </row>
    <row r="442" spans="1:14" ht="25" outlineLevel="3" x14ac:dyDescent="0.25">
      <c r="A442" s="2" t="s">
        <v>780</v>
      </c>
      <c r="B442" s="4" t="s">
        <v>59</v>
      </c>
      <c r="C442" s="4" t="s">
        <v>60</v>
      </c>
      <c r="D442" s="4" t="s">
        <v>781</v>
      </c>
      <c r="E442" s="9" t="s">
        <v>782</v>
      </c>
      <c r="F442" s="11" t="s">
        <v>206</v>
      </c>
      <c r="G442" s="61">
        <v>30</v>
      </c>
      <c r="H442" s="32">
        <v>0.34139999999999993</v>
      </c>
      <c r="I442" s="13">
        <v>5.0391475062</v>
      </c>
      <c r="J442" s="13">
        <v>151.17442518600001</v>
      </c>
      <c r="K442" s="13">
        <v>7.2943740026479977</v>
      </c>
      <c r="L442" s="13">
        <v>218.8312200794399</v>
      </c>
      <c r="M442" s="13">
        <v>12.333521508847998</v>
      </c>
      <c r="N442" s="13">
        <v>370.00564526543991</v>
      </c>
    </row>
    <row r="443" spans="1:14" ht="25" outlineLevel="3" x14ac:dyDescent="0.25">
      <c r="A443" s="1" t="s">
        <v>783</v>
      </c>
      <c r="B443" s="3" t="s">
        <v>59</v>
      </c>
      <c r="C443" s="3" t="s">
        <v>60</v>
      </c>
      <c r="D443" s="3" t="s">
        <v>784</v>
      </c>
      <c r="E443" s="8" t="s">
        <v>785</v>
      </c>
      <c r="F443" s="10" t="s">
        <v>206</v>
      </c>
      <c r="G443" s="62">
        <v>10</v>
      </c>
      <c r="H443" s="31">
        <v>0.34140000000000015</v>
      </c>
      <c r="I443" s="12">
        <v>4.2730364070000002</v>
      </c>
      <c r="J443" s="12">
        <v>42.73036407</v>
      </c>
      <c r="K443" s="12">
        <v>4.8613163583436991</v>
      </c>
      <c r="L443" s="12">
        <v>48.613163583436993</v>
      </c>
      <c r="M443" s="12">
        <v>9.1343527653436993</v>
      </c>
      <c r="N443" s="12">
        <v>91.343527653436993</v>
      </c>
    </row>
    <row r="444" spans="1:14" ht="25" outlineLevel="3" x14ac:dyDescent="0.25">
      <c r="A444" s="2" t="s">
        <v>786</v>
      </c>
      <c r="B444" s="4" t="s">
        <v>59</v>
      </c>
      <c r="C444" s="4" t="s">
        <v>60</v>
      </c>
      <c r="D444" s="4" t="s">
        <v>787</v>
      </c>
      <c r="E444" s="9" t="s">
        <v>788</v>
      </c>
      <c r="F444" s="11" t="s">
        <v>206</v>
      </c>
      <c r="G444" s="61">
        <v>25</v>
      </c>
      <c r="H444" s="32">
        <v>0.34139999999999993</v>
      </c>
      <c r="I444" s="13">
        <v>7.2645609583999988</v>
      </c>
      <c r="J444" s="13">
        <v>181.61402395999997</v>
      </c>
      <c r="K444" s="13">
        <v>9.7226327166873983</v>
      </c>
      <c r="L444" s="13">
        <v>243.06581791718494</v>
      </c>
      <c r="M444" s="13">
        <v>16.987193675087397</v>
      </c>
      <c r="N444" s="13">
        <v>424.67984187718491</v>
      </c>
    </row>
    <row r="445" spans="1:14" ht="25" outlineLevel="3" x14ac:dyDescent="0.25">
      <c r="A445" s="1" t="s">
        <v>789</v>
      </c>
      <c r="B445" s="3" t="s">
        <v>59</v>
      </c>
      <c r="C445" s="3" t="s">
        <v>458</v>
      </c>
      <c r="D445" s="3" t="s">
        <v>790</v>
      </c>
      <c r="E445" s="8" t="s">
        <v>791</v>
      </c>
      <c r="F445" s="10" t="s">
        <v>206</v>
      </c>
      <c r="G445" s="62">
        <v>1</v>
      </c>
      <c r="H445" s="31">
        <v>0.34139999999999993</v>
      </c>
      <c r="I445" s="12">
        <v>5.3521859999999997</v>
      </c>
      <c r="J445" s="12">
        <v>5.3521859999999997</v>
      </c>
      <c r="K445" s="12"/>
      <c r="L445" s="12"/>
      <c r="M445" s="12">
        <v>5.3521859999999997</v>
      </c>
      <c r="N445" s="12">
        <v>5.3521859999999997</v>
      </c>
    </row>
    <row r="446" spans="1:14" outlineLevel="3" x14ac:dyDescent="0.25">
      <c r="A446" s="2" t="s">
        <v>792</v>
      </c>
      <c r="B446" s="4" t="s">
        <v>59</v>
      </c>
      <c r="C446" s="4" t="s">
        <v>458</v>
      </c>
      <c r="D446" s="4" t="s">
        <v>793</v>
      </c>
      <c r="E446" s="9" t="s">
        <v>794</v>
      </c>
      <c r="F446" s="11" t="s">
        <v>206</v>
      </c>
      <c r="G446" s="61">
        <v>38</v>
      </c>
      <c r="H446" s="32">
        <v>0.34139999999999993</v>
      </c>
      <c r="I446" s="13">
        <v>2.5754879999999996</v>
      </c>
      <c r="J446" s="13">
        <v>97.868543999999986</v>
      </c>
      <c r="K446" s="13"/>
      <c r="L446" s="13"/>
      <c r="M446" s="13">
        <v>2.5754879999999996</v>
      </c>
      <c r="N446" s="13">
        <v>97.868543999999986</v>
      </c>
    </row>
    <row r="447" spans="1:14" outlineLevel="3" x14ac:dyDescent="0.25">
      <c r="A447" s="1" t="s">
        <v>795</v>
      </c>
      <c r="B447" s="3" t="s">
        <v>59</v>
      </c>
      <c r="C447" s="3" t="s">
        <v>458</v>
      </c>
      <c r="D447" s="3" t="s">
        <v>796</v>
      </c>
      <c r="E447" s="8" t="s">
        <v>797</v>
      </c>
      <c r="F447" s="10" t="s">
        <v>206</v>
      </c>
      <c r="G447" s="62">
        <v>4</v>
      </c>
      <c r="H447" s="31">
        <v>0.34139999999999993</v>
      </c>
      <c r="I447" s="12">
        <v>3.7827479999999998</v>
      </c>
      <c r="J447" s="12">
        <v>15.130991999999999</v>
      </c>
      <c r="K447" s="12"/>
      <c r="L447" s="12"/>
      <c r="M447" s="12">
        <v>3.7827479999999998</v>
      </c>
      <c r="N447" s="12">
        <v>15.130991999999999</v>
      </c>
    </row>
    <row r="448" spans="1:14" ht="37.5" outlineLevel="3" x14ac:dyDescent="0.25">
      <c r="A448" s="2" t="s">
        <v>798</v>
      </c>
      <c r="B448" s="4" t="s">
        <v>59</v>
      </c>
      <c r="C448" s="4" t="s">
        <v>60</v>
      </c>
      <c r="D448" s="4" t="s">
        <v>799</v>
      </c>
      <c r="E448" s="9" t="s">
        <v>800</v>
      </c>
      <c r="F448" s="11" t="s">
        <v>206</v>
      </c>
      <c r="G448" s="61">
        <v>3</v>
      </c>
      <c r="H448" s="32">
        <v>0.34139999999999993</v>
      </c>
      <c r="I448" s="13">
        <v>11.907972660799999</v>
      </c>
      <c r="J448" s="13">
        <v>35.723917982399996</v>
      </c>
      <c r="K448" s="13">
        <v>1.6460330808606987</v>
      </c>
      <c r="L448" s="13">
        <v>4.9380992425820978</v>
      </c>
      <c r="M448" s="13">
        <v>13.554005741660697</v>
      </c>
      <c r="N448" s="13">
        <v>40.662017224982094</v>
      </c>
    </row>
    <row r="449" spans="1:14" ht="37.5" outlineLevel="3" x14ac:dyDescent="0.25">
      <c r="A449" s="1" t="s">
        <v>801</v>
      </c>
      <c r="B449" s="3" t="s">
        <v>59</v>
      </c>
      <c r="C449" s="3" t="s">
        <v>60</v>
      </c>
      <c r="D449" s="3" t="s">
        <v>802</v>
      </c>
      <c r="E449" s="8" t="s">
        <v>803</v>
      </c>
      <c r="F449" s="10" t="s">
        <v>206</v>
      </c>
      <c r="G449" s="62">
        <v>10</v>
      </c>
      <c r="H449" s="31">
        <v>0.34139999999999993</v>
      </c>
      <c r="I449" s="12">
        <v>11.049476660799998</v>
      </c>
      <c r="J449" s="12">
        <v>110.49476660799998</v>
      </c>
      <c r="K449" s="12">
        <v>1.6460330808606987</v>
      </c>
      <c r="L449" s="12">
        <v>16.460330808606997</v>
      </c>
      <c r="M449" s="12">
        <v>12.695509741660697</v>
      </c>
      <c r="N449" s="12">
        <v>126.95509741660698</v>
      </c>
    </row>
    <row r="450" spans="1:14" outlineLevel="3" x14ac:dyDescent="0.25">
      <c r="A450" s="2" t="s">
        <v>804</v>
      </c>
      <c r="B450" s="4" t="s">
        <v>59</v>
      </c>
      <c r="C450" s="4" t="s">
        <v>458</v>
      </c>
      <c r="D450" s="4" t="s">
        <v>775</v>
      </c>
      <c r="E450" s="9" t="s">
        <v>776</v>
      </c>
      <c r="F450" s="11" t="s">
        <v>206</v>
      </c>
      <c r="G450" s="61">
        <v>2</v>
      </c>
      <c r="H450" s="32">
        <v>0.34139999999999993</v>
      </c>
      <c r="I450" s="13">
        <v>24.722002</v>
      </c>
      <c r="J450" s="13">
        <v>49.444004</v>
      </c>
      <c r="K450" s="13"/>
      <c r="L450" s="13"/>
      <c r="M450" s="13">
        <v>24.722002</v>
      </c>
      <c r="N450" s="13">
        <v>49.444004</v>
      </c>
    </row>
    <row r="451" spans="1:14" ht="25" outlineLevel="3" x14ac:dyDescent="0.25">
      <c r="A451" s="1" t="s">
        <v>805</v>
      </c>
      <c r="B451" s="3" t="s">
        <v>59</v>
      </c>
      <c r="C451" s="3" t="s">
        <v>458</v>
      </c>
      <c r="D451" s="3" t="s">
        <v>806</v>
      </c>
      <c r="E451" s="8" t="s">
        <v>807</v>
      </c>
      <c r="F451" s="10" t="s">
        <v>206</v>
      </c>
      <c r="G451" s="62">
        <v>1</v>
      </c>
      <c r="H451" s="31">
        <v>0.34139999999999993</v>
      </c>
      <c r="I451" s="12">
        <v>20.013687999999998</v>
      </c>
      <c r="J451" s="12">
        <v>20.013687999999998</v>
      </c>
      <c r="K451" s="12"/>
      <c r="L451" s="12"/>
      <c r="M451" s="12">
        <v>20.013687999999998</v>
      </c>
      <c r="N451" s="12">
        <v>20.013687999999998</v>
      </c>
    </row>
    <row r="452" spans="1:14" ht="37.5" outlineLevel="3" x14ac:dyDescent="0.25">
      <c r="A452" s="2" t="s">
        <v>808</v>
      </c>
      <c r="B452" s="4" t="s">
        <v>59</v>
      </c>
      <c r="C452" s="4" t="s">
        <v>60</v>
      </c>
      <c r="D452" s="4" t="s">
        <v>809</v>
      </c>
      <c r="E452" s="9" t="s">
        <v>810</v>
      </c>
      <c r="F452" s="11" t="s">
        <v>206</v>
      </c>
      <c r="G452" s="61">
        <v>8</v>
      </c>
      <c r="H452" s="32">
        <v>0.34139999999999993</v>
      </c>
      <c r="I452" s="13">
        <v>19.921034819199999</v>
      </c>
      <c r="J452" s="13">
        <v>159.36827855359999</v>
      </c>
      <c r="K452" s="13">
        <v>2.1931111310593003</v>
      </c>
      <c r="L452" s="13">
        <v>17.544889048474403</v>
      </c>
      <c r="M452" s="13">
        <v>22.114145950259299</v>
      </c>
      <c r="N452" s="13">
        <v>176.9131676020744</v>
      </c>
    </row>
    <row r="453" spans="1:14" ht="25" outlineLevel="3" x14ac:dyDescent="0.25">
      <c r="A453" s="1" t="s">
        <v>811</v>
      </c>
      <c r="B453" s="3" t="s">
        <v>59</v>
      </c>
      <c r="C453" s="3" t="s">
        <v>458</v>
      </c>
      <c r="D453" s="3" t="s">
        <v>806</v>
      </c>
      <c r="E453" s="8" t="s">
        <v>807</v>
      </c>
      <c r="F453" s="10" t="s">
        <v>206</v>
      </c>
      <c r="G453" s="62">
        <v>4</v>
      </c>
      <c r="H453" s="31">
        <v>0.34139999999999993</v>
      </c>
      <c r="I453" s="12">
        <v>20.013687999999998</v>
      </c>
      <c r="J453" s="12">
        <v>80.054751999999993</v>
      </c>
      <c r="K453" s="12"/>
      <c r="L453" s="12"/>
      <c r="M453" s="12">
        <v>20.013687999999998</v>
      </c>
      <c r="N453" s="12">
        <v>80.054751999999993</v>
      </c>
    </row>
    <row r="454" spans="1:14" outlineLevel="2" x14ac:dyDescent="0.25">
      <c r="A454" s="14" t="s">
        <v>812</v>
      </c>
      <c r="B454" s="50"/>
      <c r="C454" s="51"/>
      <c r="D454" s="51"/>
      <c r="E454" s="51" t="s">
        <v>813</v>
      </c>
      <c r="F454" s="15"/>
      <c r="G454" s="60"/>
      <c r="H454" s="30">
        <v>0.34139999999999993</v>
      </c>
      <c r="I454" s="16"/>
      <c r="J454" s="16">
        <v>601.64029239736317</v>
      </c>
      <c r="K454" s="16"/>
      <c r="L454" s="16">
        <v>455.09643730911273</v>
      </c>
      <c r="M454" s="16"/>
      <c r="N454" s="16">
        <v>1056.7367297064759</v>
      </c>
    </row>
    <row r="455" spans="1:14" ht="37.5" outlineLevel="3" x14ac:dyDescent="0.25">
      <c r="A455" s="2" t="s">
        <v>814</v>
      </c>
      <c r="B455" s="4" t="s">
        <v>59</v>
      </c>
      <c r="C455" s="4" t="s">
        <v>60</v>
      </c>
      <c r="D455" s="4" t="s">
        <v>815</v>
      </c>
      <c r="E455" s="9" t="s">
        <v>816</v>
      </c>
      <c r="F455" s="11" t="s">
        <v>206</v>
      </c>
      <c r="G455" s="61">
        <v>1</v>
      </c>
      <c r="H455" s="32">
        <v>0.3413999999999997</v>
      </c>
      <c r="I455" s="13">
        <v>9.1258124799999987</v>
      </c>
      <c r="J455" s="13">
        <v>9.1258124799999987</v>
      </c>
      <c r="K455" s="13">
        <v>13.632105446756198</v>
      </c>
      <c r="L455" s="13">
        <v>13.632105446756198</v>
      </c>
      <c r="M455" s="13">
        <v>22.757917926756196</v>
      </c>
      <c r="N455" s="13">
        <v>22.757917926756196</v>
      </c>
    </row>
    <row r="456" spans="1:14" ht="37.5" outlineLevel="3" x14ac:dyDescent="0.25">
      <c r="A456" s="1" t="s">
        <v>817</v>
      </c>
      <c r="B456" s="3" t="s">
        <v>59</v>
      </c>
      <c r="C456" s="3" t="s">
        <v>60</v>
      </c>
      <c r="D456" s="3" t="s">
        <v>818</v>
      </c>
      <c r="E456" s="8" t="s">
        <v>819</v>
      </c>
      <c r="F456" s="10" t="s">
        <v>206</v>
      </c>
      <c r="G456" s="62">
        <v>3</v>
      </c>
      <c r="H456" s="31">
        <v>0.3413999999999997</v>
      </c>
      <c r="I456" s="12">
        <v>6.7788990399999989</v>
      </c>
      <c r="J456" s="12">
        <v>20.336697119999997</v>
      </c>
      <c r="K456" s="12">
        <v>11.964869528807597</v>
      </c>
      <c r="L456" s="12">
        <v>35.894608586422791</v>
      </c>
      <c r="M456" s="12">
        <v>18.743768568807596</v>
      </c>
      <c r="N456" s="12">
        <v>56.231305706422788</v>
      </c>
    </row>
    <row r="457" spans="1:14" ht="37.5" outlineLevel="3" x14ac:dyDescent="0.25">
      <c r="A457" s="2" t="s">
        <v>820</v>
      </c>
      <c r="B457" s="4" t="s">
        <v>59</v>
      </c>
      <c r="C457" s="4" t="s">
        <v>60</v>
      </c>
      <c r="D457" s="4" t="s">
        <v>821</v>
      </c>
      <c r="E457" s="9" t="s">
        <v>822</v>
      </c>
      <c r="F457" s="11" t="s">
        <v>206</v>
      </c>
      <c r="G457" s="61">
        <v>3</v>
      </c>
      <c r="H457" s="32">
        <v>0.34139999999999993</v>
      </c>
      <c r="I457" s="13">
        <v>44.726420925999996</v>
      </c>
      <c r="J457" s="13">
        <v>134.17926277799998</v>
      </c>
      <c r="K457" s="13">
        <v>27.929774141717992</v>
      </c>
      <c r="L457" s="13">
        <v>83.789322425153983</v>
      </c>
      <c r="M457" s="13">
        <v>72.656195067717988</v>
      </c>
      <c r="N457" s="13">
        <v>217.96858520315396</v>
      </c>
    </row>
    <row r="458" spans="1:14" ht="37.5" outlineLevel="3" x14ac:dyDescent="0.25">
      <c r="A458" s="1" t="s">
        <v>823</v>
      </c>
      <c r="B458" s="3" t="s">
        <v>59</v>
      </c>
      <c r="C458" s="3" t="s">
        <v>60</v>
      </c>
      <c r="D458" s="3" t="s">
        <v>824</v>
      </c>
      <c r="E458" s="8" t="s">
        <v>825</v>
      </c>
      <c r="F458" s="10" t="s">
        <v>153</v>
      </c>
      <c r="G458" s="62">
        <v>2</v>
      </c>
      <c r="H458" s="31">
        <v>0.34140000000000015</v>
      </c>
      <c r="I458" s="12">
        <v>16.453505088</v>
      </c>
      <c r="J458" s="12">
        <v>32.907010176</v>
      </c>
      <c r="K458" s="12">
        <v>10.738960765610102</v>
      </c>
      <c r="L458" s="12">
        <v>21.477921531220204</v>
      </c>
      <c r="M458" s="12">
        <v>27.192465853610102</v>
      </c>
      <c r="N458" s="12">
        <v>54.384931707220204</v>
      </c>
    </row>
    <row r="459" spans="1:14" ht="37.5" outlineLevel="3" x14ac:dyDescent="0.25">
      <c r="A459" s="2" t="s">
        <v>826</v>
      </c>
      <c r="B459" s="4" t="s">
        <v>59</v>
      </c>
      <c r="C459" s="4" t="s">
        <v>60</v>
      </c>
      <c r="D459" s="4" t="s">
        <v>827</v>
      </c>
      <c r="E459" s="9" t="s">
        <v>828</v>
      </c>
      <c r="F459" s="11" t="s">
        <v>206</v>
      </c>
      <c r="G459" s="61">
        <v>1</v>
      </c>
      <c r="H459" s="32">
        <v>0.34139999999999993</v>
      </c>
      <c r="I459" s="13">
        <v>405.09150984336316</v>
      </c>
      <c r="J459" s="13">
        <v>405.09150984336316</v>
      </c>
      <c r="K459" s="13">
        <v>300.30247931955955</v>
      </c>
      <c r="L459" s="13">
        <v>300.30247931955955</v>
      </c>
      <c r="M459" s="13">
        <v>705.39398916292271</v>
      </c>
      <c r="N459" s="13">
        <v>705.39398916292271</v>
      </c>
    </row>
    <row r="460" spans="1:14" outlineLevel="2" x14ac:dyDescent="0.25">
      <c r="A460" s="14" t="s">
        <v>829</v>
      </c>
      <c r="B460" s="50"/>
      <c r="C460" s="51"/>
      <c r="D460" s="51"/>
      <c r="E460" s="51" t="s">
        <v>830</v>
      </c>
      <c r="F460" s="15"/>
      <c r="G460" s="60"/>
      <c r="H460" s="30">
        <v>0.34140000000000037</v>
      </c>
      <c r="I460" s="16"/>
      <c r="J460" s="16">
        <v>1507.6228058731538</v>
      </c>
      <c r="K460" s="16"/>
      <c r="L460" s="16">
        <v>446.3515547807109</v>
      </c>
      <c r="M460" s="16"/>
      <c r="N460" s="16">
        <v>1953.974360653865</v>
      </c>
    </row>
    <row r="461" spans="1:14" ht="25" outlineLevel="3" x14ac:dyDescent="0.25">
      <c r="A461" s="1" t="s">
        <v>831</v>
      </c>
      <c r="B461" s="3" t="s">
        <v>59</v>
      </c>
      <c r="C461" s="3" t="s">
        <v>60</v>
      </c>
      <c r="D461" s="3" t="s">
        <v>832</v>
      </c>
      <c r="E461" s="8" t="s">
        <v>833</v>
      </c>
      <c r="F461" s="10" t="s">
        <v>153</v>
      </c>
      <c r="G461" s="62">
        <v>10.7</v>
      </c>
      <c r="H461" s="31">
        <v>0.34139999999999993</v>
      </c>
      <c r="I461" s="12">
        <v>19.870386237999998</v>
      </c>
      <c r="J461" s="12">
        <v>212.61313274659997</v>
      </c>
      <c r="K461" s="12">
        <v>0.63747255686270066</v>
      </c>
      <c r="L461" s="12">
        <v>6.820956358430891</v>
      </c>
      <c r="M461" s="12">
        <v>20.507858794862699</v>
      </c>
      <c r="N461" s="12">
        <v>219.43408910503086</v>
      </c>
    </row>
    <row r="462" spans="1:14" ht="25" outlineLevel="3" x14ac:dyDescent="0.25">
      <c r="A462" s="2" t="s">
        <v>834</v>
      </c>
      <c r="B462" s="4" t="s">
        <v>59</v>
      </c>
      <c r="C462" s="4" t="s">
        <v>60</v>
      </c>
      <c r="D462" s="4" t="s">
        <v>832</v>
      </c>
      <c r="E462" s="9" t="s">
        <v>833</v>
      </c>
      <c r="F462" s="11" t="s">
        <v>153</v>
      </c>
      <c r="G462" s="61">
        <v>10.7</v>
      </c>
      <c r="H462" s="32">
        <v>0.34139999999999993</v>
      </c>
      <c r="I462" s="13">
        <v>19.870386237999998</v>
      </c>
      <c r="J462" s="13">
        <v>212.61313274659997</v>
      </c>
      <c r="K462" s="13">
        <v>0.63747255686270066</v>
      </c>
      <c r="L462" s="13">
        <v>6.820956358430891</v>
      </c>
      <c r="M462" s="13">
        <v>20.507858794862699</v>
      </c>
      <c r="N462" s="13">
        <v>219.43408910503086</v>
      </c>
    </row>
    <row r="463" spans="1:14" ht="25" outlineLevel="3" x14ac:dyDescent="0.25">
      <c r="A463" s="1" t="s">
        <v>835</v>
      </c>
      <c r="B463" s="3" t="s">
        <v>59</v>
      </c>
      <c r="C463" s="3" t="s">
        <v>60</v>
      </c>
      <c r="D463" s="3" t="s">
        <v>832</v>
      </c>
      <c r="E463" s="8" t="s">
        <v>833</v>
      </c>
      <c r="F463" s="10" t="s">
        <v>153</v>
      </c>
      <c r="G463" s="62">
        <v>10.7</v>
      </c>
      <c r="H463" s="31">
        <v>0.34139999999999993</v>
      </c>
      <c r="I463" s="12">
        <v>19.870386237999998</v>
      </c>
      <c r="J463" s="12">
        <v>212.61313274659997</v>
      </c>
      <c r="K463" s="12">
        <v>0.63747255686270066</v>
      </c>
      <c r="L463" s="12">
        <v>6.820956358430891</v>
      </c>
      <c r="M463" s="12">
        <v>20.507858794862699</v>
      </c>
      <c r="N463" s="12">
        <v>219.43408910503086</v>
      </c>
    </row>
    <row r="464" spans="1:14" ht="25" outlineLevel="3" x14ac:dyDescent="0.25">
      <c r="A464" s="2" t="s">
        <v>836</v>
      </c>
      <c r="B464" s="4" t="s">
        <v>59</v>
      </c>
      <c r="C464" s="4" t="s">
        <v>60</v>
      </c>
      <c r="D464" s="4" t="s">
        <v>832</v>
      </c>
      <c r="E464" s="9" t="s">
        <v>833</v>
      </c>
      <c r="F464" s="11" t="s">
        <v>153</v>
      </c>
      <c r="G464" s="61">
        <v>2.2999999999999998</v>
      </c>
      <c r="H464" s="32">
        <v>0.34139999999999993</v>
      </c>
      <c r="I464" s="13">
        <v>19.870386237999998</v>
      </c>
      <c r="J464" s="13">
        <v>45.701888347399994</v>
      </c>
      <c r="K464" s="13">
        <v>0.63747255686270066</v>
      </c>
      <c r="L464" s="13">
        <v>1.4661868807842069</v>
      </c>
      <c r="M464" s="13">
        <v>20.507858794862699</v>
      </c>
      <c r="N464" s="13">
        <v>47.1680752281842</v>
      </c>
    </row>
    <row r="465" spans="1:14" ht="25" outlineLevel="3" x14ac:dyDescent="0.25">
      <c r="A465" s="1" t="s">
        <v>837</v>
      </c>
      <c r="B465" s="3" t="s">
        <v>59</v>
      </c>
      <c r="C465" s="3" t="s">
        <v>60</v>
      </c>
      <c r="D465" s="3" t="s">
        <v>832</v>
      </c>
      <c r="E465" s="8" t="s">
        <v>833</v>
      </c>
      <c r="F465" s="10" t="s">
        <v>153</v>
      </c>
      <c r="G465" s="62">
        <v>10.7</v>
      </c>
      <c r="H465" s="31">
        <v>0.34139999999999993</v>
      </c>
      <c r="I465" s="12">
        <v>19.870386237999998</v>
      </c>
      <c r="J465" s="12">
        <v>212.61313274659997</v>
      </c>
      <c r="K465" s="12">
        <v>0.63747255686270066</v>
      </c>
      <c r="L465" s="12">
        <v>6.820956358430891</v>
      </c>
      <c r="M465" s="12">
        <v>20.507858794862699</v>
      </c>
      <c r="N465" s="12">
        <v>219.43408910503086</v>
      </c>
    </row>
    <row r="466" spans="1:14" ht="25" outlineLevel="3" x14ac:dyDescent="0.25">
      <c r="A466" s="2" t="s">
        <v>838</v>
      </c>
      <c r="B466" s="4" t="s">
        <v>59</v>
      </c>
      <c r="C466" s="4" t="s">
        <v>60</v>
      </c>
      <c r="D466" s="4" t="s">
        <v>433</v>
      </c>
      <c r="E466" s="9" t="s">
        <v>434</v>
      </c>
      <c r="F466" s="11" t="s">
        <v>153</v>
      </c>
      <c r="G466" s="61">
        <v>21.97</v>
      </c>
      <c r="H466" s="32">
        <v>0.34140000000000015</v>
      </c>
      <c r="I466" s="13">
        <v>4.2369111636000003</v>
      </c>
      <c r="J466" s="13">
        <v>93.084938264292006</v>
      </c>
      <c r="K466" s="13">
        <v>1.4220541653090999</v>
      </c>
      <c r="L466" s="13">
        <v>31.242530011840913</v>
      </c>
      <c r="M466" s="13">
        <v>5.6589653289091002</v>
      </c>
      <c r="N466" s="13">
        <v>124.32746827613292</v>
      </c>
    </row>
    <row r="467" spans="1:14" ht="25" outlineLevel="3" x14ac:dyDescent="0.25">
      <c r="A467" s="1" t="s">
        <v>839</v>
      </c>
      <c r="B467" s="3" t="s">
        <v>59</v>
      </c>
      <c r="C467" s="3" t="s">
        <v>60</v>
      </c>
      <c r="D467" s="3" t="s">
        <v>433</v>
      </c>
      <c r="E467" s="8" t="s">
        <v>434</v>
      </c>
      <c r="F467" s="10" t="s">
        <v>153</v>
      </c>
      <c r="G467" s="62">
        <v>8.59</v>
      </c>
      <c r="H467" s="31">
        <v>0.34139999999999993</v>
      </c>
      <c r="I467" s="12">
        <v>4.2369111636000003</v>
      </c>
      <c r="J467" s="12">
        <v>36.395066895324</v>
      </c>
      <c r="K467" s="12">
        <v>1.4220541653090999</v>
      </c>
      <c r="L467" s="12">
        <v>12.21544528000517</v>
      </c>
      <c r="M467" s="12">
        <v>5.6589653289091002</v>
      </c>
      <c r="N467" s="12">
        <v>48.61051217532917</v>
      </c>
    </row>
    <row r="468" spans="1:14" ht="25" outlineLevel="3" x14ac:dyDescent="0.25">
      <c r="A468" s="2" t="s">
        <v>840</v>
      </c>
      <c r="B468" s="4" t="s">
        <v>59</v>
      </c>
      <c r="C468" s="4" t="s">
        <v>60</v>
      </c>
      <c r="D468" s="4" t="s">
        <v>433</v>
      </c>
      <c r="E468" s="9" t="s">
        <v>434</v>
      </c>
      <c r="F468" s="11" t="s">
        <v>153</v>
      </c>
      <c r="G468" s="61">
        <v>21.97</v>
      </c>
      <c r="H468" s="32">
        <v>0.34140000000000015</v>
      </c>
      <c r="I468" s="13">
        <v>4.2369111636000003</v>
      </c>
      <c r="J468" s="13">
        <v>93.084938264292006</v>
      </c>
      <c r="K468" s="13">
        <v>1.4220541653090999</v>
      </c>
      <c r="L468" s="13">
        <v>31.242530011840913</v>
      </c>
      <c r="M468" s="13">
        <v>5.6589653289091002</v>
      </c>
      <c r="N468" s="13">
        <v>124.32746827613292</v>
      </c>
    </row>
    <row r="469" spans="1:14" ht="37.5" outlineLevel="3" x14ac:dyDescent="0.25">
      <c r="A469" s="1" t="s">
        <v>841</v>
      </c>
      <c r="B469" s="3" t="s">
        <v>59</v>
      </c>
      <c r="C469" s="3" t="s">
        <v>60</v>
      </c>
      <c r="D469" s="3" t="s">
        <v>465</v>
      </c>
      <c r="E469" s="8" t="s">
        <v>466</v>
      </c>
      <c r="F469" s="10" t="s">
        <v>153</v>
      </c>
      <c r="G469" s="62">
        <v>10.3</v>
      </c>
      <c r="H469" s="31">
        <v>0.34139999999999993</v>
      </c>
      <c r="I469" s="12">
        <v>16.944928319399999</v>
      </c>
      <c r="J469" s="12">
        <v>174.53276168982001</v>
      </c>
      <c r="K469" s="12">
        <v>12.231002786185016</v>
      </c>
      <c r="L469" s="12">
        <v>125.97932869770568</v>
      </c>
      <c r="M469" s="12">
        <v>29.175931105585015</v>
      </c>
      <c r="N469" s="12">
        <v>300.51209038752569</v>
      </c>
    </row>
    <row r="470" spans="1:14" ht="37.5" outlineLevel="3" x14ac:dyDescent="0.25">
      <c r="A470" s="2" t="s">
        <v>842</v>
      </c>
      <c r="B470" s="4" t="s">
        <v>59</v>
      </c>
      <c r="C470" s="4" t="s">
        <v>60</v>
      </c>
      <c r="D470" s="4" t="s">
        <v>468</v>
      </c>
      <c r="E470" s="9" t="s">
        <v>469</v>
      </c>
      <c r="F470" s="11" t="s">
        <v>153</v>
      </c>
      <c r="G470" s="61">
        <v>8.59</v>
      </c>
      <c r="H470" s="32">
        <v>0.34139999999999993</v>
      </c>
      <c r="I470" s="13">
        <v>11.9675294794</v>
      </c>
      <c r="J470" s="13">
        <v>102.80107822804599</v>
      </c>
      <c r="K470" s="13">
        <v>11.544493878794416</v>
      </c>
      <c r="L470" s="13">
        <v>99.167202418844042</v>
      </c>
      <c r="M470" s="13">
        <v>23.512023358194416</v>
      </c>
      <c r="N470" s="13">
        <v>201.96828064689004</v>
      </c>
    </row>
    <row r="471" spans="1:14" ht="37.5" outlineLevel="3" x14ac:dyDescent="0.25">
      <c r="A471" s="1" t="s">
        <v>843</v>
      </c>
      <c r="B471" s="3" t="s">
        <v>59</v>
      </c>
      <c r="C471" s="3" t="s">
        <v>60</v>
      </c>
      <c r="D471" s="3" t="s">
        <v>638</v>
      </c>
      <c r="E471" s="8" t="s">
        <v>639</v>
      </c>
      <c r="F471" s="10" t="s">
        <v>153</v>
      </c>
      <c r="G471" s="62">
        <v>10.7</v>
      </c>
      <c r="H471" s="31">
        <v>0.3413999999999997</v>
      </c>
      <c r="I471" s="12">
        <v>10.427065719399998</v>
      </c>
      <c r="J471" s="12">
        <v>111.56960319757997</v>
      </c>
      <c r="K471" s="12">
        <v>11.005094022987514</v>
      </c>
      <c r="L471" s="12">
        <v>117.75450604596639</v>
      </c>
      <c r="M471" s="12">
        <v>21.432159742387512</v>
      </c>
      <c r="N471" s="12">
        <v>229.32410924354636</v>
      </c>
    </row>
    <row r="472" spans="1:14" outlineLevel="2" x14ac:dyDescent="0.25">
      <c r="A472" s="14" t="s">
        <v>844</v>
      </c>
      <c r="B472" s="50"/>
      <c r="C472" s="51"/>
      <c r="D472" s="51"/>
      <c r="E472" s="51" t="s">
        <v>845</v>
      </c>
      <c r="F472" s="15"/>
      <c r="G472" s="60"/>
      <c r="H472" s="30">
        <v>0.34139999999999993</v>
      </c>
      <c r="I472" s="16"/>
      <c r="J472" s="16">
        <v>753.79053309848348</v>
      </c>
      <c r="K472" s="16"/>
      <c r="L472" s="16">
        <v>553.52120858169644</v>
      </c>
      <c r="M472" s="16"/>
      <c r="N472" s="16">
        <v>1307.3117416801799</v>
      </c>
    </row>
    <row r="473" spans="1:14" ht="37.5" outlineLevel="3" x14ac:dyDescent="0.25">
      <c r="A473" s="2" t="s">
        <v>846</v>
      </c>
      <c r="B473" s="4" t="s">
        <v>59</v>
      </c>
      <c r="C473" s="4" t="s">
        <v>60</v>
      </c>
      <c r="D473" s="4" t="s">
        <v>847</v>
      </c>
      <c r="E473" s="9" t="s">
        <v>848</v>
      </c>
      <c r="F473" s="11" t="s">
        <v>206</v>
      </c>
      <c r="G473" s="61">
        <v>2</v>
      </c>
      <c r="H473" s="32">
        <v>0.34139999999999993</v>
      </c>
      <c r="I473" s="13">
        <v>376.89526654924174</v>
      </c>
      <c r="J473" s="13">
        <v>753.79053309848348</v>
      </c>
      <c r="K473" s="13">
        <v>276.76060429084822</v>
      </c>
      <c r="L473" s="13">
        <v>553.52120858169644</v>
      </c>
      <c r="M473" s="13">
        <v>653.65587084008996</v>
      </c>
      <c r="N473" s="13">
        <v>1307.3117416801799</v>
      </c>
    </row>
    <row r="474" spans="1:14" outlineLevel="2" x14ac:dyDescent="0.25">
      <c r="A474" s="14" t="s">
        <v>849</v>
      </c>
      <c r="B474" s="50"/>
      <c r="C474" s="51"/>
      <c r="D474" s="51"/>
      <c r="E474" s="51" t="s">
        <v>850</v>
      </c>
      <c r="F474" s="15"/>
      <c r="G474" s="60"/>
      <c r="H474" s="30">
        <v>0.34140000000000015</v>
      </c>
      <c r="I474" s="16"/>
      <c r="J474" s="16">
        <v>3767.6873520748518</v>
      </c>
      <c r="K474" s="16"/>
      <c r="L474" s="16">
        <v>1881.2095521613317</v>
      </c>
      <c r="M474" s="16"/>
      <c r="N474" s="16">
        <v>5648.8969042361832</v>
      </c>
    </row>
    <row r="475" spans="1:14" ht="37.5" outlineLevel="3" x14ac:dyDescent="0.25">
      <c r="A475" s="1" t="s">
        <v>851</v>
      </c>
      <c r="B475" s="3" t="s">
        <v>59</v>
      </c>
      <c r="C475" s="3" t="s">
        <v>60</v>
      </c>
      <c r="D475" s="3" t="s">
        <v>852</v>
      </c>
      <c r="E475" s="8" t="s">
        <v>853</v>
      </c>
      <c r="F475" s="10" t="s">
        <v>206</v>
      </c>
      <c r="G475" s="62">
        <v>5</v>
      </c>
      <c r="H475" s="31">
        <v>0.34140000000000037</v>
      </c>
      <c r="I475" s="12">
        <v>458.99157603657039</v>
      </c>
      <c r="J475" s="12">
        <v>2294.957880182852</v>
      </c>
      <c r="K475" s="12">
        <v>310.59254440843432</v>
      </c>
      <c r="L475" s="12">
        <v>1552.9627220421717</v>
      </c>
      <c r="M475" s="12">
        <v>769.58412044500471</v>
      </c>
      <c r="N475" s="12">
        <v>3847.9206022250237</v>
      </c>
    </row>
    <row r="476" spans="1:14" ht="37.5" outlineLevel="3" x14ac:dyDescent="0.25">
      <c r="A476" s="2" t="s">
        <v>854</v>
      </c>
      <c r="B476" s="4" t="s">
        <v>221</v>
      </c>
      <c r="C476" s="4" t="s">
        <v>60</v>
      </c>
      <c r="D476" s="4" t="s">
        <v>855</v>
      </c>
      <c r="E476" s="9" t="s">
        <v>856</v>
      </c>
      <c r="F476" s="11" t="s">
        <v>206</v>
      </c>
      <c r="G476" s="61">
        <v>18</v>
      </c>
      <c r="H476" s="32">
        <v>0.3413999999999997</v>
      </c>
      <c r="I476" s="13">
        <v>78.250179993999993</v>
      </c>
      <c r="J476" s="13">
        <v>1408.5032398919998</v>
      </c>
      <c r="K476" s="13">
        <v>18.235935006619997</v>
      </c>
      <c r="L476" s="13">
        <v>328.24683011915999</v>
      </c>
      <c r="M476" s="13">
        <v>96.486115000619989</v>
      </c>
      <c r="N476" s="13">
        <v>1736.7500700111598</v>
      </c>
    </row>
    <row r="477" spans="1:14" ht="25" outlineLevel="3" x14ac:dyDescent="0.25">
      <c r="A477" s="1" t="s">
        <v>857</v>
      </c>
      <c r="B477" s="3" t="s">
        <v>59</v>
      </c>
      <c r="C477" s="3" t="s">
        <v>458</v>
      </c>
      <c r="D477" s="3" t="s">
        <v>741</v>
      </c>
      <c r="E477" s="8" t="s">
        <v>742</v>
      </c>
      <c r="F477" s="10" t="s">
        <v>206</v>
      </c>
      <c r="G477" s="62">
        <v>18</v>
      </c>
      <c r="H477" s="31">
        <v>0.34139999999999993</v>
      </c>
      <c r="I477" s="12">
        <v>3.5681240000000001</v>
      </c>
      <c r="J477" s="12">
        <v>64.226231999999996</v>
      </c>
      <c r="K477" s="12"/>
      <c r="L477" s="12"/>
      <c r="M477" s="12">
        <v>3.5681240000000001</v>
      </c>
      <c r="N477" s="12">
        <v>64.226231999999996</v>
      </c>
    </row>
    <row r="478" spans="1:14" outlineLevel="2" x14ac:dyDescent="0.25">
      <c r="A478" s="14" t="s">
        <v>858</v>
      </c>
      <c r="B478" s="50"/>
      <c r="C478" s="51"/>
      <c r="D478" s="51"/>
      <c r="E478" s="51" t="s">
        <v>859</v>
      </c>
      <c r="F478" s="15"/>
      <c r="G478" s="60"/>
      <c r="H478" s="30">
        <v>0.3413999999999997</v>
      </c>
      <c r="I478" s="16"/>
      <c r="J478" s="16">
        <v>104572.55221065623</v>
      </c>
      <c r="K478" s="16"/>
      <c r="L478" s="16">
        <v>5118.3777815294816</v>
      </c>
      <c r="M478" s="16"/>
      <c r="N478" s="16">
        <v>109690.92999218572</v>
      </c>
    </row>
    <row r="479" spans="1:14" ht="25" outlineLevel="3" x14ac:dyDescent="0.25">
      <c r="A479" s="2" t="s">
        <v>860</v>
      </c>
      <c r="B479" s="4" t="s">
        <v>59</v>
      </c>
      <c r="C479" s="4" t="s">
        <v>60</v>
      </c>
      <c r="D479" s="4" t="s">
        <v>257</v>
      </c>
      <c r="E479" s="9" t="s">
        <v>258</v>
      </c>
      <c r="F479" s="11" t="s">
        <v>206</v>
      </c>
      <c r="G479" s="61">
        <v>1</v>
      </c>
      <c r="H479" s="32">
        <v>0.34139999999999993</v>
      </c>
      <c r="I479" s="13">
        <v>122.6974783838</v>
      </c>
      <c r="J479" s="13">
        <v>122.6974783838</v>
      </c>
      <c r="K479" s="13">
        <v>15.654731271709196</v>
      </c>
      <c r="L479" s="13">
        <v>15.654731271709196</v>
      </c>
      <c r="M479" s="13">
        <v>138.3522096555092</v>
      </c>
      <c r="N479" s="13">
        <v>138.3522096555092</v>
      </c>
    </row>
    <row r="480" spans="1:14" ht="25" outlineLevel="3" x14ac:dyDescent="0.25">
      <c r="A480" s="1" t="s">
        <v>861</v>
      </c>
      <c r="B480" s="3" t="s">
        <v>221</v>
      </c>
      <c r="C480" s="3" t="s">
        <v>60</v>
      </c>
      <c r="D480" s="3" t="s">
        <v>275</v>
      </c>
      <c r="E480" s="8" t="s">
        <v>276</v>
      </c>
      <c r="F480" s="10" t="s">
        <v>206</v>
      </c>
      <c r="G480" s="62">
        <v>11</v>
      </c>
      <c r="H480" s="31">
        <v>0.34140000000000015</v>
      </c>
      <c r="I480" s="12">
        <v>609.27729399999998</v>
      </c>
      <c r="J480" s="12">
        <v>6702.0502340000003</v>
      </c>
      <c r="K480" s="12"/>
      <c r="L480" s="12"/>
      <c r="M480" s="12">
        <v>609.27729399999998</v>
      </c>
      <c r="N480" s="12">
        <v>6702.0502340000003</v>
      </c>
    </row>
    <row r="481" spans="1:14" ht="25" outlineLevel="3" x14ac:dyDescent="0.25">
      <c r="A481" s="2" t="s">
        <v>862</v>
      </c>
      <c r="B481" s="4" t="s">
        <v>59</v>
      </c>
      <c r="C481" s="4" t="s">
        <v>60</v>
      </c>
      <c r="D481" s="4" t="s">
        <v>396</v>
      </c>
      <c r="E481" s="9" t="s">
        <v>397</v>
      </c>
      <c r="F481" s="11" t="s">
        <v>206</v>
      </c>
      <c r="G481" s="61">
        <v>2</v>
      </c>
      <c r="H481" s="32">
        <v>0.34140000000000015</v>
      </c>
      <c r="I481" s="13">
        <v>1135.9062820248</v>
      </c>
      <c r="J481" s="13">
        <v>2271.8125640496</v>
      </c>
      <c r="K481" s="13">
        <v>74.133700882442781</v>
      </c>
      <c r="L481" s="13">
        <v>148.26740176488556</v>
      </c>
      <c r="M481" s="13">
        <v>1210.0399829072428</v>
      </c>
      <c r="N481" s="13">
        <v>2420.0799658144856</v>
      </c>
    </row>
    <row r="482" spans="1:14" ht="25" outlineLevel="3" x14ac:dyDescent="0.25">
      <c r="A482" s="1" t="s">
        <v>863</v>
      </c>
      <c r="B482" s="3" t="s">
        <v>59</v>
      </c>
      <c r="C482" s="3" t="s">
        <v>60</v>
      </c>
      <c r="D482" s="3" t="s">
        <v>278</v>
      </c>
      <c r="E482" s="8" t="s">
        <v>279</v>
      </c>
      <c r="F482" s="10" t="s">
        <v>206</v>
      </c>
      <c r="G482" s="62">
        <v>11</v>
      </c>
      <c r="H482" s="31">
        <v>0.3413999999999997</v>
      </c>
      <c r="I482" s="12">
        <v>2857.1530566121992</v>
      </c>
      <c r="J482" s="12">
        <v>31428.683622734192</v>
      </c>
      <c r="K482" s="12">
        <v>22.615566888713147</v>
      </c>
      <c r="L482" s="12">
        <v>248.7712357758428</v>
      </c>
      <c r="M482" s="12">
        <v>2879.7686235009123</v>
      </c>
      <c r="N482" s="12">
        <v>31677.454858510035</v>
      </c>
    </row>
    <row r="483" spans="1:14" ht="25" outlineLevel="3" x14ac:dyDescent="0.25">
      <c r="A483" s="2" t="s">
        <v>864</v>
      </c>
      <c r="B483" s="4" t="s">
        <v>221</v>
      </c>
      <c r="C483" s="4" t="s">
        <v>60</v>
      </c>
      <c r="D483" s="4" t="s">
        <v>865</v>
      </c>
      <c r="E483" s="9" t="s">
        <v>866</v>
      </c>
      <c r="F483" s="11" t="s">
        <v>206</v>
      </c>
      <c r="G483" s="61">
        <v>2</v>
      </c>
      <c r="H483" s="32">
        <v>0.34139999999999993</v>
      </c>
      <c r="I483" s="13">
        <v>332.103812</v>
      </c>
      <c r="J483" s="13">
        <v>664.20762400000001</v>
      </c>
      <c r="K483" s="13"/>
      <c r="L483" s="13"/>
      <c r="M483" s="13">
        <v>332.103812</v>
      </c>
      <c r="N483" s="13">
        <v>664.20762400000001</v>
      </c>
    </row>
    <row r="484" spans="1:14" ht="25" outlineLevel="3" x14ac:dyDescent="0.25">
      <c r="A484" s="1" t="s">
        <v>867</v>
      </c>
      <c r="B484" s="3" t="s">
        <v>59</v>
      </c>
      <c r="C484" s="3" t="s">
        <v>60</v>
      </c>
      <c r="D484" s="3" t="s">
        <v>291</v>
      </c>
      <c r="E484" s="8" t="s">
        <v>292</v>
      </c>
      <c r="F484" s="10" t="s">
        <v>206</v>
      </c>
      <c r="G484" s="62">
        <v>11</v>
      </c>
      <c r="H484" s="31">
        <v>0.34140000000000015</v>
      </c>
      <c r="I484" s="12">
        <v>741.05767616059995</v>
      </c>
      <c r="J484" s="12">
        <v>8151.6344377665991</v>
      </c>
      <c r="K484" s="12">
        <v>49.537126638069822</v>
      </c>
      <c r="L484" s="12">
        <v>544.90839301876804</v>
      </c>
      <c r="M484" s="12">
        <v>790.59480279866978</v>
      </c>
      <c r="N484" s="12">
        <v>8696.5428307853672</v>
      </c>
    </row>
    <row r="485" spans="1:14" ht="50" outlineLevel="3" x14ac:dyDescent="0.25">
      <c r="A485" s="2" t="s">
        <v>868</v>
      </c>
      <c r="B485" s="4" t="s">
        <v>59</v>
      </c>
      <c r="C485" s="4" t="s">
        <v>60</v>
      </c>
      <c r="D485" s="4" t="s">
        <v>869</v>
      </c>
      <c r="E485" s="9" t="s">
        <v>870</v>
      </c>
      <c r="F485" s="11" t="s">
        <v>206</v>
      </c>
      <c r="G485" s="61">
        <v>22</v>
      </c>
      <c r="H485" s="32">
        <v>0.34139999999999993</v>
      </c>
      <c r="I485" s="13">
        <v>1546.8795594982</v>
      </c>
      <c r="J485" s="13">
        <v>34031.350308960398</v>
      </c>
      <c r="K485" s="13">
        <v>97.504220808974651</v>
      </c>
      <c r="L485" s="13">
        <v>2145.0928577974482</v>
      </c>
      <c r="M485" s="13">
        <v>1644.3837803071747</v>
      </c>
      <c r="N485" s="13">
        <v>36176.443166757846</v>
      </c>
    </row>
    <row r="486" spans="1:14" ht="25" outlineLevel="3" x14ac:dyDescent="0.25">
      <c r="A486" s="1" t="s">
        <v>871</v>
      </c>
      <c r="B486" s="3" t="s">
        <v>59</v>
      </c>
      <c r="C486" s="3" t="s">
        <v>60</v>
      </c>
      <c r="D486" s="3" t="s">
        <v>396</v>
      </c>
      <c r="E486" s="8" t="s">
        <v>397</v>
      </c>
      <c r="F486" s="10" t="s">
        <v>206</v>
      </c>
      <c r="G486" s="62">
        <v>4</v>
      </c>
      <c r="H486" s="31">
        <v>0.34140000000000015</v>
      </c>
      <c r="I486" s="12">
        <v>1135.9062820248</v>
      </c>
      <c r="J486" s="12">
        <v>4543.6251280992001</v>
      </c>
      <c r="K486" s="12">
        <v>74.133700882442781</v>
      </c>
      <c r="L486" s="12">
        <v>296.53480352977112</v>
      </c>
      <c r="M486" s="12">
        <v>1210.0399829072428</v>
      </c>
      <c r="N486" s="12">
        <v>4840.1599316289712</v>
      </c>
    </row>
    <row r="487" spans="1:14" ht="50" outlineLevel="3" x14ac:dyDescent="0.25">
      <c r="A487" s="2" t="s">
        <v>872</v>
      </c>
      <c r="B487" s="4" t="s">
        <v>59</v>
      </c>
      <c r="C487" s="4" t="s">
        <v>60</v>
      </c>
      <c r="D487" s="4" t="s">
        <v>260</v>
      </c>
      <c r="E487" s="9" t="s">
        <v>261</v>
      </c>
      <c r="F487" s="11" t="s">
        <v>206</v>
      </c>
      <c r="G487" s="61">
        <v>4</v>
      </c>
      <c r="H487" s="32">
        <v>0.3413999999999997</v>
      </c>
      <c r="I487" s="13">
        <v>1869.2874868219997</v>
      </c>
      <c r="J487" s="13">
        <v>7477.1499472879987</v>
      </c>
      <c r="K487" s="13">
        <v>105.20222723858819</v>
      </c>
      <c r="L487" s="13">
        <v>420.80890895435277</v>
      </c>
      <c r="M487" s="13">
        <v>1974.4897140605879</v>
      </c>
      <c r="N487" s="13">
        <v>7897.9588562423514</v>
      </c>
    </row>
    <row r="488" spans="1:14" ht="25" outlineLevel="3" x14ac:dyDescent="0.25">
      <c r="A488" s="1" t="s">
        <v>873</v>
      </c>
      <c r="B488" s="3" t="s">
        <v>59</v>
      </c>
      <c r="C488" s="3" t="s">
        <v>60</v>
      </c>
      <c r="D488" s="3" t="s">
        <v>874</v>
      </c>
      <c r="E488" s="8" t="s">
        <v>875</v>
      </c>
      <c r="F488" s="10" t="s">
        <v>206</v>
      </c>
      <c r="G488" s="62">
        <v>11</v>
      </c>
      <c r="H488" s="31">
        <v>0.34139999999999993</v>
      </c>
      <c r="I488" s="12">
        <v>66.124311658599993</v>
      </c>
      <c r="J488" s="12">
        <v>727.36742824459998</v>
      </c>
      <c r="K488" s="12">
        <v>5.3456236656975165</v>
      </c>
      <c r="L488" s="12">
        <v>58.80186032267261</v>
      </c>
      <c r="M488" s="12">
        <v>71.469935324297509</v>
      </c>
      <c r="N488" s="12">
        <v>786.16928856727259</v>
      </c>
    </row>
    <row r="489" spans="1:14" ht="25" outlineLevel="3" x14ac:dyDescent="0.25">
      <c r="A489" s="2" t="s">
        <v>876</v>
      </c>
      <c r="B489" s="4" t="s">
        <v>59</v>
      </c>
      <c r="C489" s="4" t="s">
        <v>60</v>
      </c>
      <c r="D489" s="4" t="s">
        <v>877</v>
      </c>
      <c r="E489" s="9" t="s">
        <v>878</v>
      </c>
      <c r="F489" s="11" t="s">
        <v>206</v>
      </c>
      <c r="G489" s="61">
        <v>13</v>
      </c>
      <c r="H489" s="32">
        <v>0.34140000000000015</v>
      </c>
      <c r="I489" s="13">
        <v>8.4172836585999988</v>
      </c>
      <c r="J489" s="13">
        <v>109.42468756179998</v>
      </c>
      <c r="K489" s="13">
        <v>5.3456236656975182</v>
      </c>
      <c r="L489" s="13">
        <v>69.493107654067742</v>
      </c>
      <c r="M489" s="13">
        <v>13.762907324297517</v>
      </c>
      <c r="N489" s="13">
        <v>178.91779521586773</v>
      </c>
    </row>
    <row r="490" spans="1:14" ht="25" outlineLevel="3" x14ac:dyDescent="0.25">
      <c r="A490" s="1" t="s">
        <v>879</v>
      </c>
      <c r="B490" s="3" t="s">
        <v>59</v>
      </c>
      <c r="C490" s="3" t="s">
        <v>60</v>
      </c>
      <c r="D490" s="3" t="s">
        <v>880</v>
      </c>
      <c r="E490" s="8" t="s">
        <v>881</v>
      </c>
      <c r="F490" s="10" t="s">
        <v>206</v>
      </c>
      <c r="G490" s="62">
        <v>11</v>
      </c>
      <c r="H490" s="31">
        <v>0.34139999999999993</v>
      </c>
      <c r="I490" s="12">
        <v>283.43177028599996</v>
      </c>
      <c r="J490" s="12">
        <v>3117.7494731459997</v>
      </c>
      <c r="K490" s="12">
        <v>9.5829554435105706</v>
      </c>
      <c r="L490" s="12">
        <v>105.41250987861622</v>
      </c>
      <c r="M490" s="12">
        <v>293.01472572951053</v>
      </c>
      <c r="N490" s="12">
        <v>3223.1619830246159</v>
      </c>
    </row>
    <row r="491" spans="1:14" ht="25" outlineLevel="3" x14ac:dyDescent="0.25">
      <c r="A491" s="2" t="s">
        <v>882</v>
      </c>
      <c r="B491" s="4" t="s">
        <v>59</v>
      </c>
      <c r="C491" s="4" t="s">
        <v>60</v>
      </c>
      <c r="D491" s="4" t="s">
        <v>880</v>
      </c>
      <c r="E491" s="9" t="s">
        <v>881</v>
      </c>
      <c r="F491" s="11" t="s">
        <v>206</v>
      </c>
      <c r="G491" s="61">
        <v>2</v>
      </c>
      <c r="H491" s="32">
        <v>0.34139999999999993</v>
      </c>
      <c r="I491" s="13">
        <v>283.43177028599996</v>
      </c>
      <c r="J491" s="13">
        <v>566.86354057199992</v>
      </c>
      <c r="K491" s="13">
        <v>9.5829554435105706</v>
      </c>
      <c r="L491" s="13">
        <v>19.165910887021141</v>
      </c>
      <c r="M491" s="13">
        <v>293.01472572951053</v>
      </c>
      <c r="N491" s="13">
        <v>586.02945145902106</v>
      </c>
    </row>
    <row r="492" spans="1:14" ht="25" outlineLevel="3" x14ac:dyDescent="0.25">
      <c r="A492" s="1" t="s">
        <v>883</v>
      </c>
      <c r="B492" s="3" t="s">
        <v>59</v>
      </c>
      <c r="C492" s="3" t="s">
        <v>60</v>
      </c>
      <c r="D492" s="3" t="s">
        <v>884</v>
      </c>
      <c r="E492" s="8" t="s">
        <v>885</v>
      </c>
      <c r="F492" s="10" t="s">
        <v>206</v>
      </c>
      <c r="G492" s="62">
        <v>2</v>
      </c>
      <c r="H492" s="31">
        <v>0.3413999999999997</v>
      </c>
      <c r="I492" s="12">
        <v>11.940201137199997</v>
      </c>
      <c r="J492" s="12">
        <v>23.880402274399994</v>
      </c>
      <c r="K492" s="12">
        <v>2.9610413823443196</v>
      </c>
      <c r="L492" s="12">
        <v>5.9220827646886391</v>
      </c>
      <c r="M492" s="12">
        <v>14.901242519544317</v>
      </c>
      <c r="N492" s="12">
        <v>29.802485039088634</v>
      </c>
    </row>
    <row r="493" spans="1:14" ht="25" outlineLevel="3" x14ac:dyDescent="0.25">
      <c r="A493" s="2" t="s">
        <v>886</v>
      </c>
      <c r="B493" s="4" t="s">
        <v>59</v>
      </c>
      <c r="C493" s="4" t="s">
        <v>60</v>
      </c>
      <c r="D493" s="4" t="s">
        <v>887</v>
      </c>
      <c r="E493" s="9" t="s">
        <v>888</v>
      </c>
      <c r="F493" s="11" t="s">
        <v>206</v>
      </c>
      <c r="G493" s="61">
        <v>11</v>
      </c>
      <c r="H493" s="32">
        <v>0.34140000000000015</v>
      </c>
      <c r="I493" s="13">
        <v>147.1169826112</v>
      </c>
      <c r="J493" s="13">
        <v>1618.2868087232</v>
      </c>
      <c r="K493" s="13">
        <v>7.1264114433764973</v>
      </c>
      <c r="L493" s="13">
        <v>78.390525877141499</v>
      </c>
      <c r="M493" s="13">
        <v>154.2433940545765</v>
      </c>
      <c r="N493" s="13">
        <v>1696.6773346003415</v>
      </c>
    </row>
    <row r="494" spans="1:14" ht="25" outlineLevel="3" x14ac:dyDescent="0.25">
      <c r="A494" s="1" t="s">
        <v>889</v>
      </c>
      <c r="B494" s="3" t="s">
        <v>59</v>
      </c>
      <c r="C494" s="3" t="s">
        <v>60</v>
      </c>
      <c r="D494" s="3" t="s">
        <v>890</v>
      </c>
      <c r="E494" s="8" t="s">
        <v>891</v>
      </c>
      <c r="F494" s="10" t="s">
        <v>206</v>
      </c>
      <c r="G494" s="62">
        <v>2</v>
      </c>
      <c r="H494" s="31">
        <v>0.34139999999999993</v>
      </c>
      <c r="I494" s="12">
        <v>7.9546629680000001</v>
      </c>
      <c r="J494" s="12">
        <v>15.909325936</v>
      </c>
      <c r="K494" s="12">
        <v>4.3174858057539192</v>
      </c>
      <c r="L494" s="12">
        <v>8.6349716115078383</v>
      </c>
      <c r="M494" s="12">
        <v>12.272148773753919</v>
      </c>
      <c r="N494" s="12">
        <v>24.544297547507838</v>
      </c>
    </row>
    <row r="495" spans="1:14" ht="25" outlineLevel="3" x14ac:dyDescent="0.25">
      <c r="A495" s="2" t="s">
        <v>892</v>
      </c>
      <c r="B495" s="4" t="s">
        <v>59</v>
      </c>
      <c r="C495" s="4" t="s">
        <v>458</v>
      </c>
      <c r="D495" s="4" t="s">
        <v>747</v>
      </c>
      <c r="E495" s="9" t="s">
        <v>748</v>
      </c>
      <c r="F495" s="11" t="s">
        <v>206</v>
      </c>
      <c r="G495" s="61">
        <v>11</v>
      </c>
      <c r="H495" s="32">
        <v>0.34139999999999993</v>
      </c>
      <c r="I495" s="13">
        <v>5.0436639999999997</v>
      </c>
      <c r="J495" s="13">
        <v>55.480303999999997</v>
      </c>
      <c r="K495" s="13"/>
      <c r="L495" s="13"/>
      <c r="M495" s="13">
        <v>5.0436639999999997</v>
      </c>
      <c r="N495" s="13">
        <v>55.480303999999997</v>
      </c>
    </row>
    <row r="496" spans="1:14" ht="25" outlineLevel="3" x14ac:dyDescent="0.25">
      <c r="A496" s="1" t="s">
        <v>893</v>
      </c>
      <c r="B496" s="3" t="s">
        <v>59</v>
      </c>
      <c r="C496" s="3" t="s">
        <v>458</v>
      </c>
      <c r="D496" s="3" t="s">
        <v>741</v>
      </c>
      <c r="E496" s="8" t="s">
        <v>742</v>
      </c>
      <c r="F496" s="10" t="s">
        <v>206</v>
      </c>
      <c r="G496" s="62">
        <v>6</v>
      </c>
      <c r="H496" s="31">
        <v>0.34139999999999993</v>
      </c>
      <c r="I496" s="12">
        <v>3.5681240000000001</v>
      </c>
      <c r="J496" s="12">
        <v>21.408743999999999</v>
      </c>
      <c r="K496" s="12"/>
      <c r="L496" s="12"/>
      <c r="M496" s="12">
        <v>3.5681240000000001</v>
      </c>
      <c r="N496" s="12">
        <v>21.408743999999999</v>
      </c>
    </row>
    <row r="497" spans="1:14" ht="25" outlineLevel="3" x14ac:dyDescent="0.25">
      <c r="A497" s="2" t="s">
        <v>894</v>
      </c>
      <c r="B497" s="4" t="s">
        <v>59</v>
      </c>
      <c r="C497" s="4" t="s">
        <v>458</v>
      </c>
      <c r="D497" s="4" t="s">
        <v>751</v>
      </c>
      <c r="E497" s="9" t="s">
        <v>752</v>
      </c>
      <c r="F497" s="11" t="s">
        <v>206</v>
      </c>
      <c r="G497" s="61">
        <v>4</v>
      </c>
      <c r="H497" s="32">
        <v>0.34139999999999993</v>
      </c>
      <c r="I497" s="13">
        <v>10.100742</v>
      </c>
      <c r="J497" s="13">
        <v>40.402968000000001</v>
      </c>
      <c r="K497" s="13"/>
      <c r="L497" s="13"/>
      <c r="M497" s="13">
        <v>10.100742</v>
      </c>
      <c r="N497" s="13">
        <v>40.402968000000001</v>
      </c>
    </row>
    <row r="498" spans="1:14" ht="37.5" outlineLevel="3" x14ac:dyDescent="0.25">
      <c r="A498" s="1" t="s">
        <v>895</v>
      </c>
      <c r="B498" s="3" t="s">
        <v>59</v>
      </c>
      <c r="C498" s="3" t="s">
        <v>60</v>
      </c>
      <c r="D498" s="3" t="s">
        <v>896</v>
      </c>
      <c r="E498" s="8" t="s">
        <v>897</v>
      </c>
      <c r="F498" s="10" t="s">
        <v>206</v>
      </c>
      <c r="G498" s="62">
        <v>11</v>
      </c>
      <c r="H498" s="31">
        <v>0.34140000000000015</v>
      </c>
      <c r="I498" s="12">
        <v>43.8537248656</v>
      </c>
      <c r="J498" s="12">
        <v>482.39097352160002</v>
      </c>
      <c r="K498" s="12">
        <v>9.2427396901973964</v>
      </c>
      <c r="L498" s="12">
        <v>101.67013659217139</v>
      </c>
      <c r="M498" s="12">
        <v>53.096464555797397</v>
      </c>
      <c r="N498" s="12">
        <v>584.06111011377141</v>
      </c>
    </row>
    <row r="499" spans="1:14" ht="37.5" outlineLevel="3" x14ac:dyDescent="0.25">
      <c r="A499" s="2" t="s">
        <v>898</v>
      </c>
      <c r="B499" s="4" t="s">
        <v>59</v>
      </c>
      <c r="C499" s="4" t="s">
        <v>60</v>
      </c>
      <c r="D499" s="4" t="s">
        <v>899</v>
      </c>
      <c r="E499" s="9" t="s">
        <v>900</v>
      </c>
      <c r="F499" s="11" t="s">
        <v>206</v>
      </c>
      <c r="G499" s="61">
        <v>11</v>
      </c>
      <c r="H499" s="32">
        <v>0.34139999999999993</v>
      </c>
      <c r="I499" s="13">
        <v>10.3772729514</v>
      </c>
      <c r="J499" s="13">
        <v>114.15000246540001</v>
      </c>
      <c r="K499" s="13">
        <v>6.0946414364229984</v>
      </c>
      <c r="L499" s="13">
        <v>67.04105580065297</v>
      </c>
      <c r="M499" s="13">
        <v>16.471914387822999</v>
      </c>
      <c r="N499" s="13">
        <v>181.19105826605298</v>
      </c>
    </row>
    <row r="500" spans="1:14" ht="37.5" outlineLevel="3" x14ac:dyDescent="0.25">
      <c r="A500" s="1" t="s">
        <v>901</v>
      </c>
      <c r="B500" s="3" t="s">
        <v>59</v>
      </c>
      <c r="C500" s="3" t="s">
        <v>60</v>
      </c>
      <c r="D500" s="3" t="s">
        <v>902</v>
      </c>
      <c r="E500" s="8" t="s">
        <v>903</v>
      </c>
      <c r="F500" s="10" t="s">
        <v>206</v>
      </c>
      <c r="G500" s="62">
        <v>4</v>
      </c>
      <c r="H500" s="31">
        <v>0.34139999999999993</v>
      </c>
      <c r="I500" s="12">
        <v>12.861632942399998</v>
      </c>
      <c r="J500" s="12">
        <v>51.446531769599993</v>
      </c>
      <c r="K500" s="12">
        <v>6.6177248352970981</v>
      </c>
      <c r="L500" s="12">
        <v>26.470899341188392</v>
      </c>
      <c r="M500" s="12">
        <v>19.479357777697096</v>
      </c>
      <c r="N500" s="12">
        <v>77.917431110788385</v>
      </c>
    </row>
    <row r="501" spans="1:14" ht="37.5" outlineLevel="3" x14ac:dyDescent="0.25">
      <c r="A501" s="2" t="s">
        <v>904</v>
      </c>
      <c r="B501" s="4" t="s">
        <v>59</v>
      </c>
      <c r="C501" s="4" t="s">
        <v>60</v>
      </c>
      <c r="D501" s="4" t="s">
        <v>905</v>
      </c>
      <c r="E501" s="9" t="s">
        <v>906</v>
      </c>
      <c r="F501" s="11" t="s">
        <v>206</v>
      </c>
      <c r="G501" s="61">
        <v>4</v>
      </c>
      <c r="H501" s="32">
        <v>0.3413999999999997</v>
      </c>
      <c r="I501" s="13">
        <v>21.193057611199997</v>
      </c>
      <c r="J501" s="13">
        <v>84.772230444799987</v>
      </c>
      <c r="K501" s="13">
        <v>7.9278327976147978</v>
      </c>
      <c r="L501" s="13">
        <v>31.711331190459191</v>
      </c>
      <c r="M501" s="13">
        <v>29.120890408814795</v>
      </c>
      <c r="N501" s="13">
        <v>116.48356163525918</v>
      </c>
    </row>
    <row r="502" spans="1:14" outlineLevel="3" x14ac:dyDescent="0.25">
      <c r="A502" s="1" t="s">
        <v>907</v>
      </c>
      <c r="B502" s="3" t="s">
        <v>59</v>
      </c>
      <c r="C502" s="3" t="s">
        <v>458</v>
      </c>
      <c r="D502" s="3" t="s">
        <v>908</v>
      </c>
      <c r="E502" s="8" t="s">
        <v>909</v>
      </c>
      <c r="F502" s="10" t="s">
        <v>206</v>
      </c>
      <c r="G502" s="62">
        <v>11</v>
      </c>
      <c r="H502" s="31">
        <v>0.34139999999999993</v>
      </c>
      <c r="I502" s="12">
        <v>30.288811999999997</v>
      </c>
      <c r="J502" s="12">
        <v>333.17693199999997</v>
      </c>
      <c r="K502" s="12"/>
      <c r="L502" s="12"/>
      <c r="M502" s="12">
        <v>30.288811999999997</v>
      </c>
      <c r="N502" s="12">
        <v>333.17693199999997</v>
      </c>
    </row>
    <row r="503" spans="1:14" ht="37.5" outlineLevel="3" x14ac:dyDescent="0.25">
      <c r="A503" s="2" t="s">
        <v>910</v>
      </c>
      <c r="B503" s="4" t="s">
        <v>221</v>
      </c>
      <c r="C503" s="4" t="s">
        <v>60</v>
      </c>
      <c r="D503" s="4" t="s">
        <v>911</v>
      </c>
      <c r="E503" s="9" t="s">
        <v>912</v>
      </c>
      <c r="F503" s="11" t="s">
        <v>206</v>
      </c>
      <c r="G503" s="61">
        <v>2</v>
      </c>
      <c r="H503" s="32">
        <v>0.3413999999999997</v>
      </c>
      <c r="I503" s="13">
        <v>16.240598079999998</v>
      </c>
      <c r="J503" s="13">
        <v>32.481196159999996</v>
      </c>
      <c r="K503" s="13">
        <v>6.2386093443699977</v>
      </c>
      <c r="L503" s="13">
        <v>12.477218688739995</v>
      </c>
      <c r="M503" s="13">
        <v>22.479207424369996</v>
      </c>
      <c r="N503" s="13">
        <v>44.958414848739991</v>
      </c>
    </row>
    <row r="504" spans="1:14" ht="37.5" outlineLevel="3" x14ac:dyDescent="0.25">
      <c r="A504" s="1" t="s">
        <v>913</v>
      </c>
      <c r="B504" s="3" t="s">
        <v>59</v>
      </c>
      <c r="C504" s="3" t="s">
        <v>60</v>
      </c>
      <c r="D504" s="3" t="s">
        <v>914</v>
      </c>
      <c r="E504" s="8" t="s">
        <v>915</v>
      </c>
      <c r="F504" s="10" t="s">
        <v>153</v>
      </c>
      <c r="G504" s="62">
        <v>6.6</v>
      </c>
      <c r="H504" s="31">
        <v>0.34139999999999993</v>
      </c>
      <c r="I504" s="12">
        <v>13.2500500678</v>
      </c>
      <c r="J504" s="12">
        <v>87.450330447479999</v>
      </c>
      <c r="K504" s="12">
        <v>14.060865676156997</v>
      </c>
      <c r="L504" s="12">
        <v>92.801713462636158</v>
      </c>
      <c r="M504" s="12">
        <v>27.310915743956997</v>
      </c>
      <c r="N504" s="12">
        <v>180.25204391011616</v>
      </c>
    </row>
    <row r="505" spans="1:14" ht="37.5" outlineLevel="3" x14ac:dyDescent="0.25">
      <c r="A505" s="2" t="s">
        <v>916</v>
      </c>
      <c r="B505" s="4" t="s">
        <v>59</v>
      </c>
      <c r="C505" s="4" t="s">
        <v>60</v>
      </c>
      <c r="D505" s="4" t="s">
        <v>710</v>
      </c>
      <c r="E505" s="9" t="s">
        <v>711</v>
      </c>
      <c r="F505" s="11" t="s">
        <v>153</v>
      </c>
      <c r="G505" s="61">
        <v>1.2</v>
      </c>
      <c r="H505" s="32">
        <v>0.34140000000000015</v>
      </c>
      <c r="I505" s="13">
        <v>18.972823304399999</v>
      </c>
      <c r="J505" s="13">
        <v>22.767387965279998</v>
      </c>
      <c r="K505" s="13">
        <v>15.270196102911793</v>
      </c>
      <c r="L505" s="13">
        <v>18.324235323494154</v>
      </c>
      <c r="M505" s="13">
        <v>34.243019407311792</v>
      </c>
      <c r="N505" s="13">
        <v>41.091623288774151</v>
      </c>
    </row>
    <row r="506" spans="1:14" ht="37.5" outlineLevel="3" x14ac:dyDescent="0.25">
      <c r="A506" s="1" t="s">
        <v>917</v>
      </c>
      <c r="B506" s="3" t="s">
        <v>59</v>
      </c>
      <c r="C506" s="3" t="s">
        <v>60</v>
      </c>
      <c r="D506" s="3" t="s">
        <v>721</v>
      </c>
      <c r="E506" s="8" t="s">
        <v>722</v>
      </c>
      <c r="F506" s="10" t="s">
        <v>153</v>
      </c>
      <c r="G506" s="62">
        <v>1.2</v>
      </c>
      <c r="H506" s="31">
        <v>0.3413999999999997</v>
      </c>
      <c r="I506" s="12">
        <v>24.246456920399996</v>
      </c>
      <c r="J506" s="12">
        <v>29.095748304479994</v>
      </c>
      <c r="K506" s="12">
        <v>18.298321100063692</v>
      </c>
      <c r="L506" s="12">
        <v>21.957985320076428</v>
      </c>
      <c r="M506" s="12">
        <v>42.544778020463689</v>
      </c>
      <c r="N506" s="12">
        <v>51.053733624556422</v>
      </c>
    </row>
    <row r="507" spans="1:14" ht="37.5" outlineLevel="3" x14ac:dyDescent="0.25">
      <c r="A507" s="2" t="s">
        <v>918</v>
      </c>
      <c r="B507" s="4" t="s">
        <v>59</v>
      </c>
      <c r="C507" s="4" t="s">
        <v>60</v>
      </c>
      <c r="D507" s="4" t="s">
        <v>896</v>
      </c>
      <c r="E507" s="9" t="s">
        <v>897</v>
      </c>
      <c r="F507" s="11" t="s">
        <v>206</v>
      </c>
      <c r="G507" s="61">
        <v>11</v>
      </c>
      <c r="H507" s="32">
        <v>0.34140000000000015</v>
      </c>
      <c r="I507" s="13">
        <v>43.8537248656</v>
      </c>
      <c r="J507" s="13">
        <v>482.39097352160002</v>
      </c>
      <c r="K507" s="13">
        <v>9.2427396901973964</v>
      </c>
      <c r="L507" s="13">
        <v>101.67013659217139</v>
      </c>
      <c r="M507" s="13">
        <v>53.096464555797397</v>
      </c>
      <c r="N507" s="13">
        <v>584.06111011377141</v>
      </c>
    </row>
    <row r="508" spans="1:14" ht="37.5" outlineLevel="3" x14ac:dyDescent="0.25">
      <c r="A508" s="1" t="s">
        <v>919</v>
      </c>
      <c r="B508" s="3" t="s">
        <v>59</v>
      </c>
      <c r="C508" s="3" t="s">
        <v>60</v>
      </c>
      <c r="D508" s="3" t="s">
        <v>920</v>
      </c>
      <c r="E508" s="8" t="s">
        <v>921</v>
      </c>
      <c r="F508" s="10" t="s">
        <v>206</v>
      </c>
      <c r="G508" s="62">
        <v>3</v>
      </c>
      <c r="H508" s="31">
        <v>0.34140000000000015</v>
      </c>
      <c r="I508" s="12">
        <v>4.9751332153999996</v>
      </c>
      <c r="J508" s="12">
        <v>14.925399646199999</v>
      </c>
      <c r="K508" s="12">
        <v>2.7641838325823986</v>
      </c>
      <c r="L508" s="12">
        <v>8.2925514977471977</v>
      </c>
      <c r="M508" s="12">
        <v>7.7393170479823983</v>
      </c>
      <c r="N508" s="12">
        <v>23.217951143947197</v>
      </c>
    </row>
    <row r="509" spans="1:14" ht="37.5" outlineLevel="3" x14ac:dyDescent="0.25">
      <c r="A509" s="2" t="s">
        <v>922</v>
      </c>
      <c r="B509" s="4" t="s">
        <v>59</v>
      </c>
      <c r="C509" s="4" t="s">
        <v>60</v>
      </c>
      <c r="D509" s="4" t="s">
        <v>923</v>
      </c>
      <c r="E509" s="9" t="s">
        <v>924</v>
      </c>
      <c r="F509" s="11" t="s">
        <v>206</v>
      </c>
      <c r="G509" s="61">
        <v>32</v>
      </c>
      <c r="H509" s="32">
        <v>0.34140000000000015</v>
      </c>
      <c r="I509" s="13">
        <v>31.014039910000001</v>
      </c>
      <c r="J509" s="13">
        <v>992.44927712000003</v>
      </c>
      <c r="K509" s="13">
        <v>12.705438286801296</v>
      </c>
      <c r="L509" s="13">
        <v>406.57402517764149</v>
      </c>
      <c r="M509" s="13">
        <v>43.719478196801298</v>
      </c>
      <c r="N509" s="13">
        <v>1399.0233022976415</v>
      </c>
    </row>
    <row r="510" spans="1:14" ht="37.5" outlineLevel="3" x14ac:dyDescent="0.25">
      <c r="A510" s="1" t="s">
        <v>925</v>
      </c>
      <c r="B510" s="3" t="s">
        <v>59</v>
      </c>
      <c r="C510" s="3" t="s">
        <v>60</v>
      </c>
      <c r="D510" s="3" t="s">
        <v>923</v>
      </c>
      <c r="E510" s="8" t="s">
        <v>924</v>
      </c>
      <c r="F510" s="10" t="s">
        <v>206</v>
      </c>
      <c r="G510" s="62">
        <v>5</v>
      </c>
      <c r="H510" s="31">
        <v>0.34140000000000015</v>
      </c>
      <c r="I510" s="12">
        <v>31.014039910000001</v>
      </c>
      <c r="J510" s="12">
        <v>155.07019955000001</v>
      </c>
      <c r="K510" s="12">
        <v>12.705438286801296</v>
      </c>
      <c r="L510" s="12">
        <v>63.527191434006482</v>
      </c>
      <c r="M510" s="12">
        <v>43.719478196801298</v>
      </c>
      <c r="N510" s="12">
        <v>218.59739098400649</v>
      </c>
    </row>
    <row r="511" spans="1:14" outlineLevel="2" x14ac:dyDescent="0.25">
      <c r="A511" s="14" t="s">
        <v>926</v>
      </c>
      <c r="B511" s="50"/>
      <c r="C511" s="51"/>
      <c r="D511" s="51"/>
      <c r="E511" s="51" t="s">
        <v>927</v>
      </c>
      <c r="F511" s="15"/>
      <c r="G511" s="60"/>
      <c r="H511" s="30">
        <v>0.34139999999999993</v>
      </c>
      <c r="I511" s="16"/>
      <c r="J511" s="16">
        <v>8961.5624447885784</v>
      </c>
      <c r="K511" s="16"/>
      <c r="L511" s="16">
        <v>634.10650124012238</v>
      </c>
      <c r="M511" s="16"/>
      <c r="N511" s="16">
        <v>9595.6689460287016</v>
      </c>
    </row>
    <row r="512" spans="1:14" ht="25" outlineLevel="3" x14ac:dyDescent="0.25">
      <c r="A512" s="2" t="s">
        <v>928</v>
      </c>
      <c r="B512" s="4" t="s">
        <v>59</v>
      </c>
      <c r="C512" s="4" t="s">
        <v>60</v>
      </c>
      <c r="D512" s="4" t="s">
        <v>929</v>
      </c>
      <c r="E512" s="9" t="s">
        <v>930</v>
      </c>
      <c r="F512" s="11" t="s">
        <v>206</v>
      </c>
      <c r="G512" s="61">
        <v>1</v>
      </c>
      <c r="H512" s="32">
        <v>0.34139999999999993</v>
      </c>
      <c r="I512" s="13">
        <v>90.466806112</v>
      </c>
      <c r="J512" s="13">
        <v>90.466806112</v>
      </c>
      <c r="K512" s="13">
        <v>19.894047409169019</v>
      </c>
      <c r="L512" s="13">
        <v>19.894047409169019</v>
      </c>
      <c r="M512" s="13">
        <v>110.36085352116902</v>
      </c>
      <c r="N512" s="13">
        <v>110.36085352116902</v>
      </c>
    </row>
    <row r="513" spans="1:14" ht="25" outlineLevel="3" x14ac:dyDescent="0.25">
      <c r="A513" s="1" t="s">
        <v>931</v>
      </c>
      <c r="B513" s="3" t="s">
        <v>59</v>
      </c>
      <c r="C513" s="3" t="s">
        <v>60</v>
      </c>
      <c r="D513" s="3" t="s">
        <v>507</v>
      </c>
      <c r="E513" s="8" t="s">
        <v>508</v>
      </c>
      <c r="F513" s="10" t="s">
        <v>206</v>
      </c>
      <c r="G513" s="62">
        <v>2</v>
      </c>
      <c r="H513" s="31">
        <v>0.34139999999999993</v>
      </c>
      <c r="I513" s="12">
        <v>158.61411127999997</v>
      </c>
      <c r="J513" s="12">
        <v>317.22822255999995</v>
      </c>
      <c r="K513" s="12">
        <v>38.395462463345694</v>
      </c>
      <c r="L513" s="12">
        <v>76.790924926691389</v>
      </c>
      <c r="M513" s="12">
        <v>197.00957374334567</v>
      </c>
      <c r="N513" s="12">
        <v>394.01914748669134</v>
      </c>
    </row>
    <row r="514" spans="1:14" ht="25" outlineLevel="3" x14ac:dyDescent="0.25">
      <c r="A514" s="2" t="s">
        <v>932</v>
      </c>
      <c r="B514" s="4" t="s">
        <v>59</v>
      </c>
      <c r="C514" s="4" t="s">
        <v>60</v>
      </c>
      <c r="D514" s="4" t="s">
        <v>933</v>
      </c>
      <c r="E514" s="9" t="s">
        <v>934</v>
      </c>
      <c r="F514" s="11" t="s">
        <v>206</v>
      </c>
      <c r="G514" s="61">
        <v>7</v>
      </c>
      <c r="H514" s="32">
        <v>0.34139999999999993</v>
      </c>
      <c r="I514" s="13">
        <v>12.779356832000001</v>
      </c>
      <c r="J514" s="13">
        <v>89.455497824000005</v>
      </c>
      <c r="K514" s="13">
        <v>1.7260795385820806</v>
      </c>
      <c r="L514" s="13">
        <v>12.082556770074561</v>
      </c>
      <c r="M514" s="13">
        <v>14.505436370582082</v>
      </c>
      <c r="N514" s="13">
        <v>101.53805459407457</v>
      </c>
    </row>
    <row r="515" spans="1:14" ht="25" outlineLevel="3" x14ac:dyDescent="0.25">
      <c r="A515" s="1" t="s">
        <v>935</v>
      </c>
      <c r="B515" s="3" t="s">
        <v>59</v>
      </c>
      <c r="C515" s="3" t="s">
        <v>60</v>
      </c>
      <c r="D515" s="3" t="s">
        <v>933</v>
      </c>
      <c r="E515" s="8" t="s">
        <v>934</v>
      </c>
      <c r="F515" s="10" t="s">
        <v>206</v>
      </c>
      <c r="G515" s="62">
        <v>2</v>
      </c>
      <c r="H515" s="31">
        <v>0.34139999999999993</v>
      </c>
      <c r="I515" s="12">
        <v>12.779356832000001</v>
      </c>
      <c r="J515" s="12">
        <v>25.558713664000003</v>
      </c>
      <c r="K515" s="12">
        <v>1.7260795385820806</v>
      </c>
      <c r="L515" s="12">
        <v>3.4521590771641613</v>
      </c>
      <c r="M515" s="12">
        <v>14.505436370582082</v>
      </c>
      <c r="N515" s="12">
        <v>29.010872741164164</v>
      </c>
    </row>
    <row r="516" spans="1:14" ht="25" outlineLevel="3" x14ac:dyDescent="0.25">
      <c r="A516" s="2" t="s">
        <v>936</v>
      </c>
      <c r="B516" s="4" t="s">
        <v>59</v>
      </c>
      <c r="C516" s="4" t="s">
        <v>60</v>
      </c>
      <c r="D516" s="4" t="s">
        <v>510</v>
      </c>
      <c r="E516" s="9" t="s">
        <v>511</v>
      </c>
      <c r="F516" s="11" t="s">
        <v>206</v>
      </c>
      <c r="G516" s="61">
        <v>9</v>
      </c>
      <c r="H516" s="32">
        <v>0.34139999999999993</v>
      </c>
      <c r="I516" s="13">
        <v>13.018877216000002</v>
      </c>
      <c r="J516" s="13">
        <v>117.16989494400002</v>
      </c>
      <c r="K516" s="13">
        <v>2.3341302851280403</v>
      </c>
      <c r="L516" s="13">
        <v>21.007172566152349</v>
      </c>
      <c r="M516" s="13">
        <v>15.353007501128042</v>
      </c>
      <c r="N516" s="13">
        <v>138.17706751015237</v>
      </c>
    </row>
    <row r="517" spans="1:14" ht="25" outlineLevel="3" x14ac:dyDescent="0.25">
      <c r="A517" s="1" t="s">
        <v>937</v>
      </c>
      <c r="B517" s="3" t="s">
        <v>59</v>
      </c>
      <c r="C517" s="3" t="s">
        <v>60</v>
      </c>
      <c r="D517" s="3" t="s">
        <v>938</v>
      </c>
      <c r="E517" s="8" t="s">
        <v>939</v>
      </c>
      <c r="F517" s="10" t="s">
        <v>206</v>
      </c>
      <c r="G517" s="62">
        <v>6</v>
      </c>
      <c r="H517" s="31">
        <v>0.3413999999999997</v>
      </c>
      <c r="I517" s="12">
        <v>13.742267408</v>
      </c>
      <c r="J517" s="12">
        <v>82.453604447999993</v>
      </c>
      <c r="K517" s="12">
        <v>3.2511100399997694</v>
      </c>
      <c r="L517" s="12">
        <v>19.506660239998624</v>
      </c>
      <c r="M517" s="12">
        <v>16.993377447999769</v>
      </c>
      <c r="N517" s="12">
        <v>101.96026468799862</v>
      </c>
    </row>
    <row r="518" spans="1:14" ht="25" outlineLevel="3" x14ac:dyDescent="0.25">
      <c r="A518" s="2" t="s">
        <v>940</v>
      </c>
      <c r="B518" s="4" t="s">
        <v>59</v>
      </c>
      <c r="C518" s="4" t="s">
        <v>60</v>
      </c>
      <c r="D518" s="4" t="s">
        <v>941</v>
      </c>
      <c r="E518" s="9" t="s">
        <v>942</v>
      </c>
      <c r="F518" s="11" t="s">
        <v>206</v>
      </c>
      <c r="G518" s="61">
        <v>2</v>
      </c>
      <c r="H518" s="32">
        <v>0.34140000000000015</v>
      </c>
      <c r="I518" s="13">
        <v>14.516416176000002</v>
      </c>
      <c r="J518" s="13">
        <v>29.032832352000003</v>
      </c>
      <c r="K518" s="13">
        <v>4.4672115330916906</v>
      </c>
      <c r="L518" s="13">
        <v>8.9344230661833812</v>
      </c>
      <c r="M518" s="13">
        <v>18.983627709091692</v>
      </c>
      <c r="N518" s="13">
        <v>37.967255418183385</v>
      </c>
    </row>
    <row r="519" spans="1:14" ht="25" outlineLevel="3" x14ac:dyDescent="0.25">
      <c r="A519" s="1" t="s">
        <v>943</v>
      </c>
      <c r="B519" s="3" t="s">
        <v>59</v>
      </c>
      <c r="C519" s="3" t="s">
        <v>60</v>
      </c>
      <c r="D519" s="3" t="s">
        <v>941</v>
      </c>
      <c r="E519" s="8" t="s">
        <v>942</v>
      </c>
      <c r="F519" s="10" t="s">
        <v>206</v>
      </c>
      <c r="G519" s="62">
        <v>7</v>
      </c>
      <c r="H519" s="31">
        <v>0.34139999999999993</v>
      </c>
      <c r="I519" s="12">
        <v>14.516416176000002</v>
      </c>
      <c r="J519" s="12">
        <v>101.61491323200001</v>
      </c>
      <c r="K519" s="12">
        <v>4.4672115330916906</v>
      </c>
      <c r="L519" s="12">
        <v>31.270480731641825</v>
      </c>
      <c r="M519" s="12">
        <v>18.983627709091692</v>
      </c>
      <c r="N519" s="12">
        <v>132.88539396364183</v>
      </c>
    </row>
    <row r="520" spans="1:14" ht="25" outlineLevel="3" x14ac:dyDescent="0.25">
      <c r="A520" s="2" t="s">
        <v>944</v>
      </c>
      <c r="B520" s="4" t="s">
        <v>221</v>
      </c>
      <c r="C520" s="4" t="s">
        <v>60</v>
      </c>
      <c r="D520" s="4" t="s">
        <v>945</v>
      </c>
      <c r="E520" s="9" t="s">
        <v>946</v>
      </c>
      <c r="F520" s="11" t="s">
        <v>206</v>
      </c>
      <c r="G520" s="61">
        <v>4</v>
      </c>
      <c r="H520" s="32">
        <v>0.34139999999999993</v>
      </c>
      <c r="I520" s="13">
        <v>231.49773887999999</v>
      </c>
      <c r="J520" s="13">
        <v>925.99095551999994</v>
      </c>
      <c r="K520" s="13">
        <v>27.852647099847189</v>
      </c>
      <c r="L520" s="13">
        <v>111.41058839938876</v>
      </c>
      <c r="M520" s="13">
        <v>259.3503859798472</v>
      </c>
      <c r="N520" s="13">
        <v>1037.4015439193888</v>
      </c>
    </row>
    <row r="521" spans="1:14" ht="25" outlineLevel="3" x14ac:dyDescent="0.25">
      <c r="A521" s="1" t="s">
        <v>947</v>
      </c>
      <c r="B521" s="3" t="s">
        <v>221</v>
      </c>
      <c r="C521" s="3" t="s">
        <v>60</v>
      </c>
      <c r="D521" s="3" t="s">
        <v>948</v>
      </c>
      <c r="E521" s="8" t="s">
        <v>949</v>
      </c>
      <c r="F521" s="10" t="s">
        <v>206</v>
      </c>
      <c r="G521" s="62">
        <v>5</v>
      </c>
      <c r="H521" s="31">
        <v>0.34139999999999993</v>
      </c>
      <c r="I521" s="12">
        <v>175.14767111999998</v>
      </c>
      <c r="J521" s="12">
        <v>875.73835559999998</v>
      </c>
      <c r="K521" s="12">
        <v>8.9246157960778021</v>
      </c>
      <c r="L521" s="12">
        <v>44.623078980388982</v>
      </c>
      <c r="M521" s="12">
        <v>184.07228691607779</v>
      </c>
      <c r="N521" s="12">
        <v>920.36143458038896</v>
      </c>
    </row>
    <row r="522" spans="1:14" ht="25" outlineLevel="3" x14ac:dyDescent="0.25">
      <c r="A522" s="2" t="s">
        <v>950</v>
      </c>
      <c r="B522" s="4" t="s">
        <v>221</v>
      </c>
      <c r="C522" s="4" t="s">
        <v>60</v>
      </c>
      <c r="D522" s="4" t="s">
        <v>951</v>
      </c>
      <c r="E522" s="9" t="s">
        <v>952</v>
      </c>
      <c r="F522" s="11" t="s">
        <v>206</v>
      </c>
      <c r="G522" s="61">
        <v>6</v>
      </c>
      <c r="H522" s="32">
        <v>0.34139999999999993</v>
      </c>
      <c r="I522" s="13">
        <v>178.12557911999997</v>
      </c>
      <c r="J522" s="13">
        <v>1068.7534747199998</v>
      </c>
      <c r="K522" s="13">
        <v>8.9246157960778021</v>
      </c>
      <c r="L522" s="13">
        <v>53.547694776466869</v>
      </c>
      <c r="M522" s="13">
        <v>187.05019491607777</v>
      </c>
      <c r="N522" s="13">
        <v>1122.3011694964666</v>
      </c>
    </row>
    <row r="523" spans="1:14" ht="25" outlineLevel="3" x14ac:dyDescent="0.25">
      <c r="A523" s="1" t="s">
        <v>953</v>
      </c>
      <c r="B523" s="3" t="s">
        <v>59</v>
      </c>
      <c r="C523" s="3" t="s">
        <v>60</v>
      </c>
      <c r="D523" s="3" t="s">
        <v>954</v>
      </c>
      <c r="E523" s="8" t="s">
        <v>955</v>
      </c>
      <c r="F523" s="10" t="s">
        <v>206</v>
      </c>
      <c r="G523" s="62">
        <v>1</v>
      </c>
      <c r="H523" s="31">
        <v>0.34139999999999993</v>
      </c>
      <c r="I523" s="12">
        <v>4022.3849248320003</v>
      </c>
      <c r="J523" s="12">
        <v>4022.3849248320003</v>
      </c>
      <c r="K523" s="12">
        <v>179.4828502022192</v>
      </c>
      <c r="L523" s="12">
        <v>179.4828502022192</v>
      </c>
      <c r="M523" s="12">
        <v>4201.8677750342194</v>
      </c>
      <c r="N523" s="12">
        <v>4201.8677750342194</v>
      </c>
    </row>
    <row r="524" spans="1:14" ht="37.5" outlineLevel="3" x14ac:dyDescent="0.25">
      <c r="A524" s="2" t="s">
        <v>956</v>
      </c>
      <c r="B524" s="4" t="s">
        <v>59</v>
      </c>
      <c r="C524" s="4" t="s">
        <v>60</v>
      </c>
      <c r="D524" s="4" t="s">
        <v>572</v>
      </c>
      <c r="E524" s="9" t="s">
        <v>573</v>
      </c>
      <c r="F524" s="11" t="s">
        <v>206</v>
      </c>
      <c r="G524" s="61">
        <v>1</v>
      </c>
      <c r="H524" s="32">
        <v>0.34139999999999993</v>
      </c>
      <c r="I524" s="13">
        <v>1134.5568335040739</v>
      </c>
      <c r="J524" s="13">
        <v>1134.5568335040739</v>
      </c>
      <c r="K524" s="13">
        <v>35.213059533320575</v>
      </c>
      <c r="L524" s="13">
        <v>35.213059533320575</v>
      </c>
      <c r="M524" s="13">
        <v>1169.7698930373945</v>
      </c>
      <c r="N524" s="13">
        <v>1169.7698930373945</v>
      </c>
    </row>
    <row r="525" spans="1:14" ht="37.5" outlineLevel="3" x14ac:dyDescent="0.25">
      <c r="A525" s="1" t="s">
        <v>957</v>
      </c>
      <c r="B525" s="3" t="s">
        <v>59</v>
      </c>
      <c r="C525" s="3" t="s">
        <v>60</v>
      </c>
      <c r="D525" s="3" t="s">
        <v>958</v>
      </c>
      <c r="E525" s="8" t="s">
        <v>959</v>
      </c>
      <c r="F525" s="10" t="s">
        <v>206</v>
      </c>
      <c r="G525" s="62">
        <v>1</v>
      </c>
      <c r="H525" s="31">
        <v>0.3413999999999997</v>
      </c>
      <c r="I525" s="12">
        <v>81.157415476503985</v>
      </c>
      <c r="J525" s="12">
        <v>81.157415476503985</v>
      </c>
      <c r="K525" s="12">
        <v>16.890804561262755</v>
      </c>
      <c r="L525" s="12">
        <v>16.890804561262755</v>
      </c>
      <c r="M525" s="12">
        <v>98.04822003776674</v>
      </c>
      <c r="N525" s="12">
        <v>98.04822003776674</v>
      </c>
    </row>
    <row r="526" spans="1:14" outlineLevel="2" x14ac:dyDescent="0.25">
      <c r="A526" s="14" t="s">
        <v>960</v>
      </c>
      <c r="B526" s="50"/>
      <c r="C526" s="51"/>
      <c r="D526" s="51"/>
      <c r="E526" s="51" t="s">
        <v>961</v>
      </c>
      <c r="F526" s="15"/>
      <c r="G526" s="60"/>
      <c r="H526" s="30">
        <v>0.34139999999999948</v>
      </c>
      <c r="I526" s="16"/>
      <c r="J526" s="16">
        <v>5429.1515373844613</v>
      </c>
      <c r="K526" s="16"/>
      <c r="L526" s="16">
        <v>879.17270091543287</v>
      </c>
      <c r="M526" s="16"/>
      <c r="N526" s="16">
        <v>6308.3242382998933</v>
      </c>
    </row>
    <row r="527" spans="1:14" ht="25" outlineLevel="3" x14ac:dyDescent="0.25">
      <c r="A527" s="2" t="s">
        <v>962</v>
      </c>
      <c r="B527" s="4" t="s">
        <v>59</v>
      </c>
      <c r="C527" s="4" t="s">
        <v>60</v>
      </c>
      <c r="D527" s="4" t="s">
        <v>490</v>
      </c>
      <c r="E527" s="9" t="s">
        <v>491</v>
      </c>
      <c r="F527" s="11" t="s">
        <v>206</v>
      </c>
      <c r="G527" s="61">
        <v>3</v>
      </c>
      <c r="H527" s="32">
        <v>0.3413999999999997</v>
      </c>
      <c r="I527" s="13">
        <v>12.222407551999998</v>
      </c>
      <c r="J527" s="13">
        <v>36.667222655999993</v>
      </c>
      <c r="K527" s="13">
        <v>11.754013221537628</v>
      </c>
      <c r="L527" s="13">
        <v>35.262039664612885</v>
      </c>
      <c r="M527" s="13">
        <v>23.976420773537626</v>
      </c>
      <c r="N527" s="13">
        <v>71.929262320612878</v>
      </c>
    </row>
    <row r="528" spans="1:14" ht="37.5" outlineLevel="3" x14ac:dyDescent="0.25">
      <c r="A528" s="1" t="s">
        <v>963</v>
      </c>
      <c r="B528" s="3" t="s">
        <v>59</v>
      </c>
      <c r="C528" s="3" t="s">
        <v>60</v>
      </c>
      <c r="D528" s="3" t="s">
        <v>964</v>
      </c>
      <c r="E528" s="8" t="s">
        <v>965</v>
      </c>
      <c r="F528" s="10" t="s">
        <v>206</v>
      </c>
      <c r="G528" s="62">
        <v>6</v>
      </c>
      <c r="H528" s="31">
        <v>0.34139999999999948</v>
      </c>
      <c r="I528" s="12">
        <v>478.70189555066992</v>
      </c>
      <c r="J528" s="12">
        <v>2872.2113733040196</v>
      </c>
      <c r="K528" s="12">
        <v>64.960468836613074</v>
      </c>
      <c r="L528" s="12">
        <v>389.76281301967811</v>
      </c>
      <c r="M528" s="12">
        <v>543.66236438728299</v>
      </c>
      <c r="N528" s="12">
        <v>3261.9741863236977</v>
      </c>
    </row>
    <row r="529" spans="1:14" ht="37.5" outlineLevel="3" x14ac:dyDescent="0.25">
      <c r="A529" s="2" t="s">
        <v>966</v>
      </c>
      <c r="B529" s="4" t="s">
        <v>59</v>
      </c>
      <c r="C529" s="4" t="s">
        <v>60</v>
      </c>
      <c r="D529" s="4" t="s">
        <v>967</v>
      </c>
      <c r="E529" s="9" t="s">
        <v>968</v>
      </c>
      <c r="F529" s="11" t="s">
        <v>206</v>
      </c>
      <c r="G529" s="61">
        <v>1</v>
      </c>
      <c r="H529" s="32">
        <v>0.34140000000000015</v>
      </c>
      <c r="I529" s="13">
        <v>128.31570648707549</v>
      </c>
      <c r="J529" s="13">
        <v>128.31570648707549</v>
      </c>
      <c r="K529" s="13">
        <v>97.802029582600397</v>
      </c>
      <c r="L529" s="13">
        <v>97.802029582600397</v>
      </c>
      <c r="M529" s="13">
        <v>226.11773606967589</v>
      </c>
      <c r="N529" s="13">
        <v>226.11773606967589</v>
      </c>
    </row>
    <row r="530" spans="1:14" ht="37.5" outlineLevel="3" x14ac:dyDescent="0.25">
      <c r="A530" s="1" t="s">
        <v>969</v>
      </c>
      <c r="B530" s="3" t="s">
        <v>59</v>
      </c>
      <c r="C530" s="3" t="s">
        <v>60</v>
      </c>
      <c r="D530" s="3" t="s">
        <v>970</v>
      </c>
      <c r="E530" s="8" t="s">
        <v>971</v>
      </c>
      <c r="F530" s="10" t="s">
        <v>206</v>
      </c>
      <c r="G530" s="62">
        <v>1</v>
      </c>
      <c r="H530" s="31">
        <v>0.34139999999999993</v>
      </c>
      <c r="I530" s="12">
        <v>202.95554917736706</v>
      </c>
      <c r="J530" s="12">
        <v>202.95554917736706</v>
      </c>
      <c r="K530" s="12">
        <v>153.53147286514707</v>
      </c>
      <c r="L530" s="12">
        <v>153.53147286514707</v>
      </c>
      <c r="M530" s="12">
        <v>356.48702204251413</v>
      </c>
      <c r="N530" s="12">
        <v>356.48702204251413</v>
      </c>
    </row>
    <row r="531" spans="1:14" ht="25" outlineLevel="3" x14ac:dyDescent="0.25">
      <c r="A531" s="2" t="s">
        <v>972</v>
      </c>
      <c r="B531" s="4" t="s">
        <v>59</v>
      </c>
      <c r="C531" s="4" t="s">
        <v>458</v>
      </c>
      <c r="D531" s="4" t="s">
        <v>535</v>
      </c>
      <c r="E531" s="9" t="s">
        <v>536</v>
      </c>
      <c r="F531" s="11" t="s">
        <v>206</v>
      </c>
      <c r="G531" s="61">
        <v>3</v>
      </c>
      <c r="H531" s="32">
        <v>0.34139999999999993</v>
      </c>
      <c r="I531" s="13">
        <v>2.7901120000000001</v>
      </c>
      <c r="J531" s="13">
        <v>8.370336</v>
      </c>
      <c r="K531" s="13"/>
      <c r="L531" s="13"/>
      <c r="M531" s="13">
        <v>2.7901120000000001</v>
      </c>
      <c r="N531" s="13">
        <v>8.370336</v>
      </c>
    </row>
    <row r="532" spans="1:14" ht="25" outlineLevel="3" x14ac:dyDescent="0.25">
      <c r="A532" s="1" t="s">
        <v>973</v>
      </c>
      <c r="B532" s="3" t="s">
        <v>59</v>
      </c>
      <c r="C532" s="3" t="s">
        <v>60</v>
      </c>
      <c r="D532" s="3" t="s">
        <v>974</v>
      </c>
      <c r="E532" s="8" t="s">
        <v>975</v>
      </c>
      <c r="F532" s="10" t="s">
        <v>206</v>
      </c>
      <c r="G532" s="62">
        <v>1</v>
      </c>
      <c r="H532" s="31">
        <v>0.3413999999999997</v>
      </c>
      <c r="I532" s="12">
        <v>545.15783743999987</v>
      </c>
      <c r="J532" s="12">
        <v>545.15783743999987</v>
      </c>
      <c r="K532" s="12">
        <v>50.7035864458486</v>
      </c>
      <c r="L532" s="12">
        <v>50.7035864458486</v>
      </c>
      <c r="M532" s="12">
        <v>595.86142388584847</v>
      </c>
      <c r="N532" s="12">
        <v>595.86142388584847</v>
      </c>
    </row>
    <row r="533" spans="1:14" ht="25" outlineLevel="3" x14ac:dyDescent="0.25">
      <c r="A533" s="2" t="s">
        <v>976</v>
      </c>
      <c r="B533" s="4" t="s">
        <v>59</v>
      </c>
      <c r="C533" s="4" t="s">
        <v>60</v>
      </c>
      <c r="D533" s="4" t="s">
        <v>974</v>
      </c>
      <c r="E533" s="9" t="s">
        <v>975</v>
      </c>
      <c r="F533" s="11" t="s">
        <v>206</v>
      </c>
      <c r="G533" s="61">
        <v>1</v>
      </c>
      <c r="H533" s="32">
        <v>0.3413999999999997</v>
      </c>
      <c r="I533" s="13">
        <v>545.15783743999987</v>
      </c>
      <c r="J533" s="13">
        <v>545.15783743999987</v>
      </c>
      <c r="K533" s="13">
        <v>50.7035864458486</v>
      </c>
      <c r="L533" s="13">
        <v>50.7035864458486</v>
      </c>
      <c r="M533" s="13">
        <v>595.86142388584847</v>
      </c>
      <c r="N533" s="13">
        <v>595.86142388584847</v>
      </c>
    </row>
    <row r="534" spans="1:14" ht="25" outlineLevel="3" x14ac:dyDescent="0.25">
      <c r="A534" s="1" t="s">
        <v>977</v>
      </c>
      <c r="B534" s="3" t="s">
        <v>59</v>
      </c>
      <c r="C534" s="3" t="s">
        <v>60</v>
      </c>
      <c r="D534" s="3" t="s">
        <v>974</v>
      </c>
      <c r="E534" s="8" t="s">
        <v>975</v>
      </c>
      <c r="F534" s="10" t="s">
        <v>206</v>
      </c>
      <c r="G534" s="62">
        <v>1</v>
      </c>
      <c r="H534" s="31">
        <v>0.3413999999999997</v>
      </c>
      <c r="I534" s="12">
        <v>545.15783743999987</v>
      </c>
      <c r="J534" s="12">
        <v>545.15783743999987</v>
      </c>
      <c r="K534" s="12">
        <v>50.7035864458486</v>
      </c>
      <c r="L534" s="12">
        <v>50.7035864458486</v>
      </c>
      <c r="M534" s="12">
        <v>595.86142388584847</v>
      </c>
      <c r="N534" s="12">
        <v>595.86142388584847</v>
      </c>
    </row>
    <row r="535" spans="1:14" ht="25" outlineLevel="3" x14ac:dyDescent="0.25">
      <c r="A535" s="2" t="s">
        <v>978</v>
      </c>
      <c r="B535" s="4" t="s">
        <v>59</v>
      </c>
      <c r="C535" s="4" t="s">
        <v>60</v>
      </c>
      <c r="D535" s="4" t="s">
        <v>974</v>
      </c>
      <c r="E535" s="9" t="s">
        <v>975</v>
      </c>
      <c r="F535" s="11" t="s">
        <v>206</v>
      </c>
      <c r="G535" s="61">
        <v>1</v>
      </c>
      <c r="H535" s="32">
        <v>0.3413999999999997</v>
      </c>
      <c r="I535" s="13">
        <v>545.15783743999987</v>
      </c>
      <c r="J535" s="13">
        <v>545.15783743999987</v>
      </c>
      <c r="K535" s="13">
        <v>50.7035864458486</v>
      </c>
      <c r="L535" s="13">
        <v>50.7035864458486</v>
      </c>
      <c r="M535" s="13">
        <v>595.86142388584847</v>
      </c>
      <c r="N535" s="13">
        <v>595.86142388584847</v>
      </c>
    </row>
    <row r="536" spans="1:14" outlineLevel="2" x14ac:dyDescent="0.25">
      <c r="A536" s="14" t="s">
        <v>979</v>
      </c>
      <c r="B536" s="50"/>
      <c r="C536" s="51"/>
      <c r="D536" s="51"/>
      <c r="E536" s="51" t="s">
        <v>980</v>
      </c>
      <c r="F536" s="15"/>
      <c r="G536" s="60"/>
      <c r="H536" s="30">
        <v>0.34139999999999993</v>
      </c>
      <c r="I536" s="16"/>
      <c r="J536" s="16">
        <v>1637.0577325479999</v>
      </c>
      <c r="K536" s="16"/>
      <c r="L536" s="16">
        <v>185.91055846222608</v>
      </c>
      <c r="M536" s="16"/>
      <c r="N536" s="16">
        <v>1822.968291010226</v>
      </c>
    </row>
    <row r="537" spans="1:14" ht="25" outlineLevel="3" x14ac:dyDescent="0.25">
      <c r="A537" s="1" t="s">
        <v>981</v>
      </c>
      <c r="B537" s="3" t="s">
        <v>59</v>
      </c>
      <c r="C537" s="3" t="s">
        <v>60</v>
      </c>
      <c r="D537" s="3" t="s">
        <v>982</v>
      </c>
      <c r="E537" s="8" t="s">
        <v>983</v>
      </c>
      <c r="F537" s="10" t="s">
        <v>206</v>
      </c>
      <c r="G537" s="62">
        <v>10</v>
      </c>
      <c r="H537" s="31">
        <v>0.34139999999999993</v>
      </c>
      <c r="I537" s="12">
        <v>122.1362030888</v>
      </c>
      <c r="J537" s="12">
        <v>1221.3620308879999</v>
      </c>
      <c r="K537" s="12">
        <v>10.615233745958804</v>
      </c>
      <c r="L537" s="12">
        <v>106.15233745958813</v>
      </c>
      <c r="M537" s="12">
        <v>132.75143683475881</v>
      </c>
      <c r="N537" s="12">
        <v>1327.5143683475881</v>
      </c>
    </row>
    <row r="538" spans="1:14" ht="25" outlineLevel="3" x14ac:dyDescent="0.25">
      <c r="A538" s="2" t="s">
        <v>984</v>
      </c>
      <c r="B538" s="4" t="s">
        <v>59</v>
      </c>
      <c r="C538" s="4" t="s">
        <v>60</v>
      </c>
      <c r="D538" s="4" t="s">
        <v>985</v>
      </c>
      <c r="E538" s="9" t="s">
        <v>986</v>
      </c>
      <c r="F538" s="11" t="s">
        <v>206</v>
      </c>
      <c r="G538" s="61">
        <v>3</v>
      </c>
      <c r="H538" s="32">
        <v>0.3413999999999997</v>
      </c>
      <c r="I538" s="13">
        <v>115.42920308879999</v>
      </c>
      <c r="J538" s="13">
        <v>346.28760926639995</v>
      </c>
      <c r="K538" s="13">
        <v>10.61523374595879</v>
      </c>
      <c r="L538" s="13">
        <v>31.845701237876369</v>
      </c>
      <c r="M538" s="13">
        <v>126.04443683475878</v>
      </c>
      <c r="N538" s="13">
        <v>378.13331050427632</v>
      </c>
    </row>
    <row r="539" spans="1:14" ht="25" outlineLevel="3" x14ac:dyDescent="0.25">
      <c r="A539" s="1" t="s">
        <v>987</v>
      </c>
      <c r="B539" s="3" t="s">
        <v>59</v>
      </c>
      <c r="C539" s="3" t="s">
        <v>60</v>
      </c>
      <c r="D539" s="3" t="s">
        <v>988</v>
      </c>
      <c r="E539" s="8" t="s">
        <v>989</v>
      </c>
      <c r="F539" s="10" t="s">
        <v>206</v>
      </c>
      <c r="G539" s="62">
        <v>3</v>
      </c>
      <c r="H539" s="31">
        <v>0.34139999999999993</v>
      </c>
      <c r="I539" s="12">
        <v>3.0970846829999994</v>
      </c>
      <c r="J539" s="12">
        <v>9.2912540489999991</v>
      </c>
      <c r="K539" s="12">
        <v>1.8427892217215991</v>
      </c>
      <c r="L539" s="12">
        <v>5.5283676651647973</v>
      </c>
      <c r="M539" s="12">
        <v>4.9398739047215985</v>
      </c>
      <c r="N539" s="12">
        <v>14.819621714164796</v>
      </c>
    </row>
    <row r="540" spans="1:14" ht="37.5" outlineLevel="3" x14ac:dyDescent="0.25">
      <c r="A540" s="2" t="s">
        <v>990</v>
      </c>
      <c r="B540" s="4" t="s">
        <v>59</v>
      </c>
      <c r="C540" s="4" t="s">
        <v>60</v>
      </c>
      <c r="D540" s="4" t="s">
        <v>991</v>
      </c>
      <c r="E540" s="9" t="s">
        <v>992</v>
      </c>
      <c r="F540" s="11" t="s">
        <v>206</v>
      </c>
      <c r="G540" s="61">
        <v>23</v>
      </c>
      <c r="H540" s="32">
        <v>0.34139999999999948</v>
      </c>
      <c r="I540" s="13">
        <v>2.6137755801999996</v>
      </c>
      <c r="J540" s="13">
        <v>60.116838344599991</v>
      </c>
      <c r="K540" s="13">
        <v>1.8427892217215991</v>
      </c>
      <c r="L540" s="13">
        <v>42.384152099596783</v>
      </c>
      <c r="M540" s="13">
        <v>4.4565648019215987</v>
      </c>
      <c r="N540" s="13">
        <v>102.50099044419677</v>
      </c>
    </row>
    <row r="541" spans="1:14" outlineLevel="1" x14ac:dyDescent="0.25">
      <c r="A541" s="37" t="s">
        <v>993</v>
      </c>
      <c r="B541" s="48"/>
      <c r="C541" s="49"/>
      <c r="D541" s="49"/>
      <c r="E541" s="49" t="s">
        <v>613</v>
      </c>
      <c r="F541" s="38"/>
      <c r="G541" s="59"/>
      <c r="H541" s="39">
        <v>0.3413999999999997</v>
      </c>
      <c r="I541" s="40"/>
      <c r="J541" s="40">
        <v>44977.002018900515</v>
      </c>
      <c r="K541" s="40"/>
      <c r="L541" s="40">
        <v>3623.790909481273</v>
      </c>
      <c r="M541" s="40"/>
      <c r="N541" s="40">
        <v>48600.792928381794</v>
      </c>
    </row>
    <row r="542" spans="1:14" outlineLevel="2" x14ac:dyDescent="0.25">
      <c r="A542" s="14" t="s">
        <v>994</v>
      </c>
      <c r="B542" s="50"/>
      <c r="C542" s="51"/>
      <c r="D542" s="51"/>
      <c r="E542" s="51" t="s">
        <v>705</v>
      </c>
      <c r="F542" s="15"/>
      <c r="G542" s="60"/>
      <c r="H542" s="30">
        <v>0.34140000000000015</v>
      </c>
      <c r="I542" s="16"/>
      <c r="J542" s="16">
        <v>1517.0127257943136</v>
      </c>
      <c r="K542" s="16"/>
      <c r="L542" s="16">
        <v>999.48293616814306</v>
      </c>
      <c r="M542" s="16"/>
      <c r="N542" s="16">
        <v>2516.4956619624572</v>
      </c>
    </row>
    <row r="543" spans="1:14" ht="25" outlineLevel="3" x14ac:dyDescent="0.25">
      <c r="A543" s="1" t="s">
        <v>995</v>
      </c>
      <c r="B543" s="3" t="s">
        <v>59</v>
      </c>
      <c r="C543" s="3" t="s">
        <v>60</v>
      </c>
      <c r="D543" s="3" t="s">
        <v>996</v>
      </c>
      <c r="E543" s="8" t="s">
        <v>997</v>
      </c>
      <c r="F543" s="10" t="s">
        <v>153</v>
      </c>
      <c r="G543" s="62">
        <v>2.78</v>
      </c>
      <c r="H543" s="31">
        <v>0.34139999999999993</v>
      </c>
      <c r="I543" s="12">
        <v>51.284864900199999</v>
      </c>
      <c r="J543" s="12">
        <v>142.57192442255598</v>
      </c>
      <c r="K543" s="12">
        <v>2.4949388381817457</v>
      </c>
      <c r="L543" s="12">
        <v>6.9359299701452528</v>
      </c>
      <c r="M543" s="12">
        <v>53.779803738381744</v>
      </c>
      <c r="N543" s="12">
        <v>149.50785439270123</v>
      </c>
    </row>
    <row r="544" spans="1:14" ht="25" outlineLevel="3" x14ac:dyDescent="0.25">
      <c r="A544" s="2" t="s">
        <v>998</v>
      </c>
      <c r="B544" s="4" t="s">
        <v>59</v>
      </c>
      <c r="C544" s="4" t="s">
        <v>60</v>
      </c>
      <c r="D544" s="4" t="s">
        <v>999</v>
      </c>
      <c r="E544" s="9" t="s">
        <v>1000</v>
      </c>
      <c r="F544" s="11" t="s">
        <v>153</v>
      </c>
      <c r="G544" s="61">
        <v>28.67</v>
      </c>
      <c r="H544" s="32">
        <v>0.34139999999999993</v>
      </c>
      <c r="I544" s="13">
        <v>6.0962525315999994</v>
      </c>
      <c r="J544" s="13">
        <v>174.779560080972</v>
      </c>
      <c r="K544" s="13">
        <v>0.93579140165550001</v>
      </c>
      <c r="L544" s="13">
        <v>26.829139485463173</v>
      </c>
      <c r="M544" s="13">
        <v>7.0320439332554994</v>
      </c>
      <c r="N544" s="13">
        <v>201.60869956643518</v>
      </c>
    </row>
    <row r="545" spans="1:14" ht="25" outlineLevel="3" x14ac:dyDescent="0.25">
      <c r="A545" s="1" t="s">
        <v>1001</v>
      </c>
      <c r="B545" s="3" t="s">
        <v>59</v>
      </c>
      <c r="C545" s="3" t="s">
        <v>60</v>
      </c>
      <c r="D545" s="3" t="s">
        <v>1002</v>
      </c>
      <c r="E545" s="8" t="s">
        <v>1003</v>
      </c>
      <c r="F545" s="10" t="s">
        <v>153</v>
      </c>
      <c r="G545" s="62">
        <v>20.56</v>
      </c>
      <c r="H545" s="31">
        <v>0.34139999999999993</v>
      </c>
      <c r="I545" s="12">
        <v>23.152961054399995</v>
      </c>
      <c r="J545" s="12">
        <v>476.02487927846386</v>
      </c>
      <c r="K545" s="12">
        <v>12.630784457216798</v>
      </c>
      <c r="L545" s="12">
        <v>259.68892844037731</v>
      </c>
      <c r="M545" s="12">
        <v>35.783745511616793</v>
      </c>
      <c r="N545" s="12">
        <v>735.71380771884117</v>
      </c>
    </row>
    <row r="546" spans="1:14" ht="37.5" outlineLevel="3" x14ac:dyDescent="0.25">
      <c r="A546" s="2" t="s">
        <v>1004</v>
      </c>
      <c r="B546" s="4" t="s">
        <v>59</v>
      </c>
      <c r="C546" s="4" t="s">
        <v>60</v>
      </c>
      <c r="D546" s="4" t="s">
        <v>707</v>
      </c>
      <c r="E546" s="9" t="s">
        <v>708</v>
      </c>
      <c r="F546" s="11" t="s">
        <v>153</v>
      </c>
      <c r="G546" s="61">
        <v>7.97</v>
      </c>
      <c r="H546" s="32">
        <v>0.3413999999999997</v>
      </c>
      <c r="I546" s="13">
        <v>26.350394529999996</v>
      </c>
      <c r="J546" s="13">
        <v>210.01264440409994</v>
      </c>
      <c r="K546" s="13">
        <v>21.326446097215587</v>
      </c>
      <c r="L546" s="13">
        <v>169.97177539480822</v>
      </c>
      <c r="M546" s="13">
        <v>47.676840627215583</v>
      </c>
      <c r="N546" s="13">
        <v>379.98441979890816</v>
      </c>
    </row>
    <row r="547" spans="1:14" ht="37.5" outlineLevel="3" x14ac:dyDescent="0.25">
      <c r="A547" s="1" t="s">
        <v>1005</v>
      </c>
      <c r="B547" s="3" t="s">
        <v>59</v>
      </c>
      <c r="C547" s="3" t="s">
        <v>60</v>
      </c>
      <c r="D547" s="3" t="s">
        <v>710</v>
      </c>
      <c r="E547" s="8" t="s">
        <v>711</v>
      </c>
      <c r="F547" s="10" t="s">
        <v>153</v>
      </c>
      <c r="G547" s="62">
        <v>2.54</v>
      </c>
      <c r="H547" s="31">
        <v>0.34139999999999993</v>
      </c>
      <c r="I547" s="12">
        <v>18.972823304399999</v>
      </c>
      <c r="J547" s="12">
        <v>48.190971193175997</v>
      </c>
      <c r="K547" s="12">
        <v>15.270196102911793</v>
      </c>
      <c r="L547" s="12">
        <v>38.786298101395957</v>
      </c>
      <c r="M547" s="12">
        <v>34.243019407311792</v>
      </c>
      <c r="N547" s="12">
        <v>86.977269294571954</v>
      </c>
    </row>
    <row r="548" spans="1:14" ht="25" outlineLevel="3" x14ac:dyDescent="0.25">
      <c r="A548" s="2" t="s">
        <v>1006</v>
      </c>
      <c r="B548" s="4" t="s">
        <v>59</v>
      </c>
      <c r="C548" s="4" t="s">
        <v>60</v>
      </c>
      <c r="D548" s="4" t="s">
        <v>716</v>
      </c>
      <c r="E548" s="9" t="s">
        <v>717</v>
      </c>
      <c r="F548" s="11" t="s">
        <v>153</v>
      </c>
      <c r="G548" s="61">
        <v>2.31</v>
      </c>
      <c r="H548" s="32">
        <v>0.34139999999999993</v>
      </c>
      <c r="I548" s="13">
        <v>23.456451462999997</v>
      </c>
      <c r="J548" s="13">
        <v>54.184402879529998</v>
      </c>
      <c r="K548" s="13">
        <v>10.749603793376</v>
      </c>
      <c r="L548" s="13">
        <v>24.831584762698554</v>
      </c>
      <c r="M548" s="13">
        <v>34.206055256375997</v>
      </c>
      <c r="N548" s="13">
        <v>79.015987642228552</v>
      </c>
    </row>
    <row r="549" spans="1:14" ht="37.5" outlineLevel="3" x14ac:dyDescent="0.25">
      <c r="A549" s="1" t="s">
        <v>1007</v>
      </c>
      <c r="B549" s="3" t="s">
        <v>59</v>
      </c>
      <c r="C549" s="3" t="s">
        <v>60</v>
      </c>
      <c r="D549" s="3" t="s">
        <v>710</v>
      </c>
      <c r="E549" s="8" t="s">
        <v>711</v>
      </c>
      <c r="F549" s="10" t="s">
        <v>153</v>
      </c>
      <c r="G549" s="62">
        <v>1.07</v>
      </c>
      <c r="H549" s="31">
        <v>0.34139999999999993</v>
      </c>
      <c r="I549" s="12">
        <v>18.972823304399999</v>
      </c>
      <c r="J549" s="12">
        <v>20.300920935708</v>
      </c>
      <c r="K549" s="12">
        <v>15.270196102911793</v>
      </c>
      <c r="L549" s="12">
        <v>16.339109830115618</v>
      </c>
      <c r="M549" s="12">
        <v>34.243019407311792</v>
      </c>
      <c r="N549" s="12">
        <v>36.640030765823617</v>
      </c>
    </row>
    <row r="550" spans="1:14" ht="25" outlineLevel="3" x14ac:dyDescent="0.25">
      <c r="A550" s="2" t="s">
        <v>1008</v>
      </c>
      <c r="B550" s="4" t="s">
        <v>59</v>
      </c>
      <c r="C550" s="4" t="s">
        <v>60</v>
      </c>
      <c r="D550" s="4" t="s">
        <v>724</v>
      </c>
      <c r="E550" s="9" t="s">
        <v>725</v>
      </c>
      <c r="F550" s="11" t="s">
        <v>153</v>
      </c>
      <c r="G550" s="61">
        <v>24.37</v>
      </c>
      <c r="H550" s="32">
        <v>0.34140000000000037</v>
      </c>
      <c r="I550" s="13">
        <v>12.634458803999998</v>
      </c>
      <c r="J550" s="13">
        <v>307.90176105347996</v>
      </c>
      <c r="K550" s="13">
        <v>18.235935006619997</v>
      </c>
      <c r="L550" s="13">
        <v>444.40973611132938</v>
      </c>
      <c r="M550" s="13">
        <v>30.870393810619994</v>
      </c>
      <c r="N550" s="13">
        <v>752.31149716480934</v>
      </c>
    </row>
    <row r="551" spans="1:14" ht="25" outlineLevel="3" x14ac:dyDescent="0.25">
      <c r="A551" s="1" t="s">
        <v>1009</v>
      </c>
      <c r="B551" s="3" t="s">
        <v>59</v>
      </c>
      <c r="C551" s="3" t="s">
        <v>60</v>
      </c>
      <c r="D551" s="3" t="s">
        <v>730</v>
      </c>
      <c r="E551" s="8" t="s">
        <v>731</v>
      </c>
      <c r="F551" s="10" t="s">
        <v>153</v>
      </c>
      <c r="G551" s="62">
        <v>5.87</v>
      </c>
      <c r="H551" s="31">
        <v>0.34139999999999993</v>
      </c>
      <c r="I551" s="12">
        <v>14.147472154399997</v>
      </c>
      <c r="J551" s="12">
        <v>83.045661546327992</v>
      </c>
      <c r="K551" s="12">
        <v>1.9915560599334992</v>
      </c>
      <c r="L551" s="12">
        <v>11.690434071809634</v>
      </c>
      <c r="M551" s="12">
        <v>16.139028214333496</v>
      </c>
      <c r="N551" s="12">
        <v>94.736095618137625</v>
      </c>
    </row>
    <row r="552" spans="1:14" outlineLevel="2" x14ac:dyDescent="0.25">
      <c r="A552" s="14" t="s">
        <v>1010</v>
      </c>
      <c r="B552" s="50"/>
      <c r="C552" s="51"/>
      <c r="D552" s="51"/>
      <c r="E552" s="51" t="s">
        <v>733</v>
      </c>
      <c r="F552" s="15"/>
      <c r="G552" s="60"/>
      <c r="H552" s="30">
        <v>0.34139999999999993</v>
      </c>
      <c r="I552" s="16"/>
      <c r="J552" s="16">
        <v>1138.3510291323998</v>
      </c>
      <c r="K552" s="16"/>
      <c r="L552" s="16">
        <v>432.27854914534532</v>
      </c>
      <c r="M552" s="16"/>
      <c r="N552" s="16">
        <v>1570.6295782777452</v>
      </c>
    </row>
    <row r="553" spans="1:14" ht="25" outlineLevel="3" x14ac:dyDescent="0.25">
      <c r="A553" s="2" t="s">
        <v>1011</v>
      </c>
      <c r="B553" s="4" t="s">
        <v>59</v>
      </c>
      <c r="C553" s="4" t="s">
        <v>458</v>
      </c>
      <c r="D553" s="4" t="s">
        <v>741</v>
      </c>
      <c r="E553" s="9" t="s">
        <v>742</v>
      </c>
      <c r="F553" s="11" t="s">
        <v>206</v>
      </c>
      <c r="G553" s="61">
        <v>9</v>
      </c>
      <c r="H553" s="32">
        <v>0.34139999999999993</v>
      </c>
      <c r="I553" s="13">
        <v>3.5681240000000001</v>
      </c>
      <c r="J553" s="13">
        <v>32.113115999999998</v>
      </c>
      <c r="K553" s="13"/>
      <c r="L553" s="13"/>
      <c r="M553" s="13">
        <v>3.5681240000000001</v>
      </c>
      <c r="N553" s="13">
        <v>32.113115999999998</v>
      </c>
    </row>
    <row r="554" spans="1:14" outlineLevel="3" x14ac:dyDescent="0.25">
      <c r="A554" s="1" t="s">
        <v>1012</v>
      </c>
      <c r="B554" s="3" t="s">
        <v>59</v>
      </c>
      <c r="C554" s="3" t="s">
        <v>458</v>
      </c>
      <c r="D554" s="3" t="s">
        <v>744</v>
      </c>
      <c r="E554" s="8" t="s">
        <v>745</v>
      </c>
      <c r="F554" s="10" t="s">
        <v>206</v>
      </c>
      <c r="G554" s="62">
        <v>6</v>
      </c>
      <c r="H554" s="31">
        <v>0.34139999999999993</v>
      </c>
      <c r="I554" s="12">
        <v>13.534725999999999</v>
      </c>
      <c r="J554" s="12">
        <v>81.208355999999995</v>
      </c>
      <c r="K554" s="12"/>
      <c r="L554" s="12"/>
      <c r="M554" s="12">
        <v>13.534725999999999</v>
      </c>
      <c r="N554" s="12">
        <v>81.208355999999995</v>
      </c>
    </row>
    <row r="555" spans="1:14" ht="25" outlineLevel="3" x14ac:dyDescent="0.25">
      <c r="A555" s="2" t="s">
        <v>1013</v>
      </c>
      <c r="B555" s="4" t="s">
        <v>59</v>
      </c>
      <c r="C555" s="4" t="s">
        <v>60</v>
      </c>
      <c r="D555" s="4" t="s">
        <v>1014</v>
      </c>
      <c r="E555" s="9" t="s">
        <v>1015</v>
      </c>
      <c r="F555" s="11" t="s">
        <v>206</v>
      </c>
      <c r="G555" s="61">
        <v>3</v>
      </c>
      <c r="H555" s="32">
        <v>0.34140000000000015</v>
      </c>
      <c r="I555" s="13">
        <v>10.838414077800001</v>
      </c>
      <c r="J555" s="13">
        <v>32.515242233400002</v>
      </c>
      <c r="K555" s="13">
        <v>4.4822008674165996</v>
      </c>
      <c r="L555" s="13">
        <v>13.446602602249797</v>
      </c>
      <c r="M555" s="13">
        <v>15.320614945216601</v>
      </c>
      <c r="N555" s="13">
        <v>45.961844835649799</v>
      </c>
    </row>
    <row r="556" spans="1:14" ht="25" outlineLevel="3" x14ac:dyDescent="0.25">
      <c r="A556" s="1" t="s">
        <v>1016</v>
      </c>
      <c r="B556" s="3" t="s">
        <v>59</v>
      </c>
      <c r="C556" s="3" t="s">
        <v>458</v>
      </c>
      <c r="D556" s="3" t="s">
        <v>747</v>
      </c>
      <c r="E556" s="8" t="s">
        <v>748</v>
      </c>
      <c r="F556" s="10" t="s">
        <v>206</v>
      </c>
      <c r="G556" s="62">
        <v>13</v>
      </c>
      <c r="H556" s="31">
        <v>0.34140000000000015</v>
      </c>
      <c r="I556" s="12">
        <v>5.0436639999999997</v>
      </c>
      <c r="J556" s="12">
        <v>65.567632000000003</v>
      </c>
      <c r="K556" s="12"/>
      <c r="L556" s="12"/>
      <c r="M556" s="12">
        <v>5.0436639999999997</v>
      </c>
      <c r="N556" s="12">
        <v>65.567632000000003</v>
      </c>
    </row>
    <row r="557" spans="1:14" ht="25" outlineLevel="3" x14ac:dyDescent="0.25">
      <c r="A557" s="2" t="s">
        <v>1017</v>
      </c>
      <c r="B557" s="4" t="s">
        <v>59</v>
      </c>
      <c r="C557" s="4" t="s">
        <v>458</v>
      </c>
      <c r="D557" s="4" t="s">
        <v>741</v>
      </c>
      <c r="E557" s="9" t="s">
        <v>742</v>
      </c>
      <c r="F557" s="11" t="s">
        <v>206</v>
      </c>
      <c r="G557" s="61">
        <v>9</v>
      </c>
      <c r="H557" s="32">
        <v>0.34139999999999993</v>
      </c>
      <c r="I557" s="13">
        <v>3.5681240000000001</v>
      </c>
      <c r="J557" s="13">
        <v>32.113115999999998</v>
      </c>
      <c r="K557" s="13"/>
      <c r="L557" s="13"/>
      <c r="M557" s="13">
        <v>3.5681240000000001</v>
      </c>
      <c r="N557" s="13">
        <v>32.113115999999998</v>
      </c>
    </row>
    <row r="558" spans="1:14" ht="37.5" outlineLevel="3" x14ac:dyDescent="0.25">
      <c r="A558" s="1" t="s">
        <v>1018</v>
      </c>
      <c r="B558" s="3" t="s">
        <v>59</v>
      </c>
      <c r="C558" s="3" t="s">
        <v>60</v>
      </c>
      <c r="D558" s="3" t="s">
        <v>896</v>
      </c>
      <c r="E558" s="8" t="s">
        <v>897</v>
      </c>
      <c r="F558" s="10" t="s">
        <v>206</v>
      </c>
      <c r="G558" s="62">
        <v>1</v>
      </c>
      <c r="H558" s="31">
        <v>0.34140000000000015</v>
      </c>
      <c r="I558" s="12">
        <v>43.8537248656</v>
      </c>
      <c r="J558" s="12">
        <v>43.8537248656</v>
      </c>
      <c r="K558" s="12">
        <v>9.2427396901973964</v>
      </c>
      <c r="L558" s="12">
        <v>9.2427396901973964</v>
      </c>
      <c r="M558" s="12">
        <v>53.096464555797397</v>
      </c>
      <c r="N558" s="12">
        <v>53.096464555797397</v>
      </c>
    </row>
    <row r="559" spans="1:14" ht="37.5" outlineLevel="3" x14ac:dyDescent="0.25">
      <c r="A559" s="2" t="s">
        <v>1019</v>
      </c>
      <c r="B559" s="4" t="s">
        <v>59</v>
      </c>
      <c r="C559" s="4" t="s">
        <v>60</v>
      </c>
      <c r="D559" s="4" t="s">
        <v>754</v>
      </c>
      <c r="E559" s="9" t="s">
        <v>755</v>
      </c>
      <c r="F559" s="11" t="s">
        <v>206</v>
      </c>
      <c r="G559" s="61">
        <v>3</v>
      </c>
      <c r="H559" s="32">
        <v>0.34140000000000015</v>
      </c>
      <c r="I559" s="13">
        <v>27.166708865599997</v>
      </c>
      <c r="J559" s="13">
        <v>81.500126596799987</v>
      </c>
      <c r="K559" s="13">
        <v>9.2427396901973999</v>
      </c>
      <c r="L559" s="13">
        <v>27.728219070592203</v>
      </c>
      <c r="M559" s="13">
        <v>36.409448555797397</v>
      </c>
      <c r="N559" s="13">
        <v>109.22834566739219</v>
      </c>
    </row>
    <row r="560" spans="1:14" ht="37.5" outlineLevel="3" x14ac:dyDescent="0.25">
      <c r="A560" s="1" t="s">
        <v>1020</v>
      </c>
      <c r="B560" s="3" t="s">
        <v>59</v>
      </c>
      <c r="C560" s="3" t="s">
        <v>60</v>
      </c>
      <c r="D560" s="3" t="s">
        <v>757</v>
      </c>
      <c r="E560" s="8" t="s">
        <v>758</v>
      </c>
      <c r="F560" s="10" t="s">
        <v>206</v>
      </c>
      <c r="G560" s="62">
        <v>2</v>
      </c>
      <c r="H560" s="31">
        <v>0.34140000000000015</v>
      </c>
      <c r="I560" s="12">
        <v>7.2115689513999985</v>
      </c>
      <c r="J560" s="12">
        <v>14.423137902799997</v>
      </c>
      <c r="K560" s="12">
        <v>6.0946414364229984</v>
      </c>
      <c r="L560" s="12">
        <v>12.189282872845997</v>
      </c>
      <c r="M560" s="12">
        <v>13.306210387822997</v>
      </c>
      <c r="N560" s="12">
        <v>26.612420775645994</v>
      </c>
    </row>
    <row r="561" spans="1:14" ht="37.5" outlineLevel="3" x14ac:dyDescent="0.25">
      <c r="A561" s="2" t="s">
        <v>1021</v>
      </c>
      <c r="B561" s="4" t="s">
        <v>59</v>
      </c>
      <c r="C561" s="4" t="s">
        <v>60</v>
      </c>
      <c r="D561" s="4" t="s">
        <v>760</v>
      </c>
      <c r="E561" s="9" t="s">
        <v>761</v>
      </c>
      <c r="F561" s="11" t="s">
        <v>206</v>
      </c>
      <c r="G561" s="61">
        <v>3</v>
      </c>
      <c r="H561" s="32">
        <v>0.34139999999999993</v>
      </c>
      <c r="I561" s="13">
        <v>13.720128942399999</v>
      </c>
      <c r="J561" s="13">
        <v>41.1603868272</v>
      </c>
      <c r="K561" s="13">
        <v>6.6177248352970963</v>
      </c>
      <c r="L561" s="13">
        <v>19.853174505891289</v>
      </c>
      <c r="M561" s="13">
        <v>20.337853777697095</v>
      </c>
      <c r="N561" s="13">
        <v>61.013561333091289</v>
      </c>
    </row>
    <row r="562" spans="1:14" ht="37.5" outlineLevel="3" x14ac:dyDescent="0.25">
      <c r="A562" s="1" t="s">
        <v>1022</v>
      </c>
      <c r="B562" s="3" t="s">
        <v>59</v>
      </c>
      <c r="C562" s="3" t="s">
        <v>60</v>
      </c>
      <c r="D562" s="3" t="s">
        <v>766</v>
      </c>
      <c r="E562" s="8" t="s">
        <v>767</v>
      </c>
      <c r="F562" s="10" t="s">
        <v>206</v>
      </c>
      <c r="G562" s="62">
        <v>3</v>
      </c>
      <c r="H562" s="31">
        <v>0.34139999999999993</v>
      </c>
      <c r="I562" s="12">
        <v>52.328244720799994</v>
      </c>
      <c r="J562" s="12">
        <v>156.98473416239997</v>
      </c>
      <c r="K562" s="12">
        <v>12.323652920263193</v>
      </c>
      <c r="L562" s="12">
        <v>36.970958760789586</v>
      </c>
      <c r="M562" s="12">
        <v>64.651897641063186</v>
      </c>
      <c r="N562" s="12">
        <v>193.95569292318956</v>
      </c>
    </row>
    <row r="563" spans="1:14" outlineLevel="3" x14ac:dyDescent="0.25">
      <c r="A563" s="2" t="s">
        <v>1023</v>
      </c>
      <c r="B563" s="4" t="s">
        <v>59</v>
      </c>
      <c r="C563" s="4" t="s">
        <v>458</v>
      </c>
      <c r="D563" s="4" t="s">
        <v>769</v>
      </c>
      <c r="E563" s="9" t="s">
        <v>770</v>
      </c>
      <c r="F563" s="11" t="s">
        <v>206</v>
      </c>
      <c r="G563" s="61">
        <v>3</v>
      </c>
      <c r="H563" s="32">
        <v>0.34139999999999993</v>
      </c>
      <c r="I563" s="13">
        <v>10.556818</v>
      </c>
      <c r="J563" s="13">
        <v>31.670453999999999</v>
      </c>
      <c r="K563" s="13"/>
      <c r="L563" s="13"/>
      <c r="M563" s="13">
        <v>10.556818</v>
      </c>
      <c r="N563" s="13">
        <v>31.670453999999999</v>
      </c>
    </row>
    <row r="564" spans="1:14" outlineLevel="3" x14ac:dyDescent="0.25">
      <c r="A564" s="1" t="s">
        <v>1024</v>
      </c>
      <c r="B564" s="3" t="s">
        <v>59</v>
      </c>
      <c r="C564" s="3" t="s">
        <v>458</v>
      </c>
      <c r="D564" s="3" t="s">
        <v>775</v>
      </c>
      <c r="E564" s="8" t="s">
        <v>776</v>
      </c>
      <c r="F564" s="10" t="s">
        <v>206</v>
      </c>
      <c r="G564" s="62">
        <v>1</v>
      </c>
      <c r="H564" s="31">
        <v>0.34139999999999993</v>
      </c>
      <c r="I564" s="12">
        <v>24.722002</v>
      </c>
      <c r="J564" s="12">
        <v>24.722002</v>
      </c>
      <c r="K564" s="12"/>
      <c r="L564" s="12"/>
      <c r="M564" s="12">
        <v>24.722002</v>
      </c>
      <c r="N564" s="12">
        <v>24.722002</v>
      </c>
    </row>
    <row r="565" spans="1:14" ht="25" outlineLevel="3" x14ac:dyDescent="0.25">
      <c r="A565" s="2" t="s">
        <v>1025</v>
      </c>
      <c r="B565" s="4" t="s">
        <v>59</v>
      </c>
      <c r="C565" s="4" t="s">
        <v>60</v>
      </c>
      <c r="D565" s="4" t="s">
        <v>1026</v>
      </c>
      <c r="E565" s="9" t="s">
        <v>1027</v>
      </c>
      <c r="F565" s="11" t="s">
        <v>206</v>
      </c>
      <c r="G565" s="61">
        <v>1</v>
      </c>
      <c r="H565" s="32">
        <v>0.3413999999999997</v>
      </c>
      <c r="I565" s="13">
        <v>32.597602851999994</v>
      </c>
      <c r="J565" s="13">
        <v>32.597602851999994</v>
      </c>
      <c r="K565" s="13">
        <v>2.601528947259105</v>
      </c>
      <c r="L565" s="13">
        <v>2.601528947259105</v>
      </c>
      <c r="M565" s="13">
        <v>35.199131799259099</v>
      </c>
      <c r="N565" s="13">
        <v>35.199131799259099</v>
      </c>
    </row>
    <row r="566" spans="1:14" ht="37.5" outlineLevel="3" x14ac:dyDescent="0.25">
      <c r="A566" s="1" t="s">
        <v>1028</v>
      </c>
      <c r="B566" s="3" t="s">
        <v>59</v>
      </c>
      <c r="C566" s="3" t="s">
        <v>60</v>
      </c>
      <c r="D566" s="3" t="s">
        <v>1029</v>
      </c>
      <c r="E566" s="8" t="s">
        <v>1030</v>
      </c>
      <c r="F566" s="10" t="s">
        <v>206</v>
      </c>
      <c r="G566" s="62">
        <v>1</v>
      </c>
      <c r="H566" s="31">
        <v>0.34139999999999993</v>
      </c>
      <c r="I566" s="12">
        <v>42.988918919999989</v>
      </c>
      <c r="J566" s="12">
        <v>42.988918919999989</v>
      </c>
      <c r="K566" s="12">
        <v>11.1575128658925</v>
      </c>
      <c r="L566" s="12">
        <v>11.1575128658925</v>
      </c>
      <c r="M566" s="12">
        <v>54.146431785892489</v>
      </c>
      <c r="N566" s="12">
        <v>54.146431785892489</v>
      </c>
    </row>
    <row r="567" spans="1:14" ht="25" outlineLevel="3" x14ac:dyDescent="0.25">
      <c r="A567" s="2" t="s">
        <v>1031</v>
      </c>
      <c r="B567" s="4" t="s">
        <v>59</v>
      </c>
      <c r="C567" s="4" t="s">
        <v>60</v>
      </c>
      <c r="D567" s="4" t="s">
        <v>781</v>
      </c>
      <c r="E567" s="9" t="s">
        <v>782</v>
      </c>
      <c r="F567" s="11" t="s">
        <v>206</v>
      </c>
      <c r="G567" s="61">
        <v>21</v>
      </c>
      <c r="H567" s="32">
        <v>0.34140000000000015</v>
      </c>
      <c r="I567" s="13">
        <v>5.0391475062</v>
      </c>
      <c r="J567" s="13">
        <v>105.82209763020001</v>
      </c>
      <c r="K567" s="13">
        <v>7.2943740026479977</v>
      </c>
      <c r="L567" s="13">
        <v>153.18185405560797</v>
      </c>
      <c r="M567" s="13">
        <v>12.333521508847998</v>
      </c>
      <c r="N567" s="13">
        <v>259.00395168580798</v>
      </c>
    </row>
    <row r="568" spans="1:14" ht="25" outlineLevel="3" x14ac:dyDescent="0.25">
      <c r="A568" s="1" t="s">
        <v>1032</v>
      </c>
      <c r="B568" s="3" t="s">
        <v>59</v>
      </c>
      <c r="C568" s="3" t="s">
        <v>60</v>
      </c>
      <c r="D568" s="3" t="s">
        <v>784</v>
      </c>
      <c r="E568" s="8" t="s">
        <v>785</v>
      </c>
      <c r="F568" s="10" t="s">
        <v>206</v>
      </c>
      <c r="G568" s="62">
        <v>14</v>
      </c>
      <c r="H568" s="31">
        <v>0.34140000000000015</v>
      </c>
      <c r="I568" s="12">
        <v>4.2730364070000002</v>
      </c>
      <c r="J568" s="12">
        <v>59.822509698000005</v>
      </c>
      <c r="K568" s="12">
        <v>4.8613163583436991</v>
      </c>
      <c r="L568" s="12">
        <v>68.058429016811786</v>
      </c>
      <c r="M568" s="12">
        <v>9.1343527653436993</v>
      </c>
      <c r="N568" s="12">
        <v>127.88093871481179</v>
      </c>
    </row>
    <row r="569" spans="1:14" ht="25" outlineLevel="3" x14ac:dyDescent="0.25">
      <c r="A569" s="2" t="s">
        <v>1033</v>
      </c>
      <c r="B569" s="4" t="s">
        <v>59</v>
      </c>
      <c r="C569" s="4" t="s">
        <v>60</v>
      </c>
      <c r="D569" s="4" t="s">
        <v>787</v>
      </c>
      <c r="E569" s="9" t="s">
        <v>788</v>
      </c>
      <c r="F569" s="11" t="s">
        <v>206</v>
      </c>
      <c r="G569" s="61">
        <v>4</v>
      </c>
      <c r="H569" s="32">
        <v>0.34139999999999993</v>
      </c>
      <c r="I569" s="13">
        <v>7.2645609583999988</v>
      </c>
      <c r="J569" s="13">
        <v>29.058243833599995</v>
      </c>
      <c r="K569" s="13">
        <v>9.7226327166873983</v>
      </c>
      <c r="L569" s="13">
        <v>38.890530866749593</v>
      </c>
      <c r="M569" s="13">
        <v>16.987193675087397</v>
      </c>
      <c r="N569" s="13">
        <v>67.948774700349588</v>
      </c>
    </row>
    <row r="570" spans="1:14" outlineLevel="3" x14ac:dyDescent="0.25">
      <c r="A570" s="1" t="s">
        <v>1034</v>
      </c>
      <c r="B570" s="3" t="s">
        <v>59</v>
      </c>
      <c r="C570" s="3" t="s">
        <v>458</v>
      </c>
      <c r="D570" s="3" t="s">
        <v>793</v>
      </c>
      <c r="E570" s="8" t="s">
        <v>794</v>
      </c>
      <c r="F570" s="10" t="s">
        <v>206</v>
      </c>
      <c r="G570" s="62">
        <v>14</v>
      </c>
      <c r="H570" s="31">
        <v>0.3413999999999997</v>
      </c>
      <c r="I570" s="12">
        <v>2.5754879999999996</v>
      </c>
      <c r="J570" s="12">
        <v>36.056831999999993</v>
      </c>
      <c r="K570" s="12"/>
      <c r="L570" s="12"/>
      <c r="M570" s="12">
        <v>2.5754879999999996</v>
      </c>
      <c r="N570" s="12">
        <v>36.056831999999993</v>
      </c>
    </row>
    <row r="571" spans="1:14" ht="25" outlineLevel="3" x14ac:dyDescent="0.25">
      <c r="A571" s="2" t="s">
        <v>1035</v>
      </c>
      <c r="B571" s="4" t="s">
        <v>59</v>
      </c>
      <c r="C571" s="4" t="s">
        <v>60</v>
      </c>
      <c r="D571" s="4" t="s">
        <v>1036</v>
      </c>
      <c r="E571" s="9" t="s">
        <v>1037</v>
      </c>
      <c r="F571" s="11" t="s">
        <v>206</v>
      </c>
      <c r="G571" s="61">
        <v>4</v>
      </c>
      <c r="H571" s="32">
        <v>0.34139999999999993</v>
      </c>
      <c r="I571" s="13">
        <v>23.097425753</v>
      </c>
      <c r="J571" s="13">
        <v>92.389703011999998</v>
      </c>
      <c r="K571" s="13">
        <v>6.7233013011248985</v>
      </c>
      <c r="L571" s="13">
        <v>26.893205204499594</v>
      </c>
      <c r="M571" s="13">
        <v>29.820727054124898</v>
      </c>
      <c r="N571" s="13">
        <v>119.28290821649959</v>
      </c>
    </row>
    <row r="572" spans="1:14" ht="37.5" outlineLevel="3" x14ac:dyDescent="0.25">
      <c r="A572" s="1" t="s">
        <v>1038</v>
      </c>
      <c r="B572" s="3" t="s">
        <v>59</v>
      </c>
      <c r="C572" s="3" t="s">
        <v>60</v>
      </c>
      <c r="D572" s="3" t="s">
        <v>802</v>
      </c>
      <c r="E572" s="8" t="s">
        <v>803</v>
      </c>
      <c r="F572" s="10" t="s">
        <v>206</v>
      </c>
      <c r="G572" s="62">
        <v>2</v>
      </c>
      <c r="H572" s="31">
        <v>0.34139999999999993</v>
      </c>
      <c r="I572" s="12">
        <v>11.049476660799998</v>
      </c>
      <c r="J572" s="12">
        <v>22.098953321599996</v>
      </c>
      <c r="K572" s="12">
        <v>1.6460330808606987</v>
      </c>
      <c r="L572" s="12">
        <v>3.2920661617213973</v>
      </c>
      <c r="M572" s="12">
        <v>12.695509741660697</v>
      </c>
      <c r="N572" s="12">
        <v>25.391019483321394</v>
      </c>
    </row>
    <row r="573" spans="1:14" ht="37.5" outlineLevel="3" x14ac:dyDescent="0.25">
      <c r="A573" s="2" t="s">
        <v>1039</v>
      </c>
      <c r="B573" s="4" t="s">
        <v>59</v>
      </c>
      <c r="C573" s="4" t="s">
        <v>60</v>
      </c>
      <c r="D573" s="4" t="s">
        <v>809</v>
      </c>
      <c r="E573" s="9" t="s">
        <v>810</v>
      </c>
      <c r="F573" s="11" t="s">
        <v>206</v>
      </c>
      <c r="G573" s="61">
        <v>4</v>
      </c>
      <c r="H573" s="32">
        <v>0.34139999999999993</v>
      </c>
      <c r="I573" s="13">
        <v>19.921034819199999</v>
      </c>
      <c r="J573" s="13">
        <v>79.684139276799996</v>
      </c>
      <c r="K573" s="13">
        <v>2.1931111310593003</v>
      </c>
      <c r="L573" s="13">
        <v>8.7724445242372013</v>
      </c>
      <c r="M573" s="13">
        <v>22.114145950259299</v>
      </c>
      <c r="N573" s="13">
        <v>88.456583801037198</v>
      </c>
    </row>
    <row r="574" spans="1:14" outlineLevel="2" x14ac:dyDescent="0.25">
      <c r="A574" s="14" t="s">
        <v>1040</v>
      </c>
      <c r="B574" s="50"/>
      <c r="C574" s="51"/>
      <c r="D574" s="51"/>
      <c r="E574" s="51" t="s">
        <v>850</v>
      </c>
      <c r="F574" s="15"/>
      <c r="G574" s="60"/>
      <c r="H574" s="30">
        <v>0.3413999999999997</v>
      </c>
      <c r="I574" s="16"/>
      <c r="J574" s="16">
        <v>654.54643195199992</v>
      </c>
      <c r="K574" s="16"/>
      <c r="L574" s="16">
        <v>145.88748005295997</v>
      </c>
      <c r="M574" s="16"/>
      <c r="N574" s="16">
        <v>800.43391200495989</v>
      </c>
    </row>
    <row r="575" spans="1:14" ht="37.5" outlineLevel="3" x14ac:dyDescent="0.25">
      <c r="A575" s="1" t="s">
        <v>1041</v>
      </c>
      <c r="B575" s="3" t="s">
        <v>221</v>
      </c>
      <c r="C575" s="3" t="s">
        <v>60</v>
      </c>
      <c r="D575" s="3" t="s">
        <v>855</v>
      </c>
      <c r="E575" s="8" t="s">
        <v>856</v>
      </c>
      <c r="F575" s="10" t="s">
        <v>206</v>
      </c>
      <c r="G575" s="62">
        <v>8</v>
      </c>
      <c r="H575" s="31">
        <v>0.3413999999999997</v>
      </c>
      <c r="I575" s="12">
        <v>78.250179993999993</v>
      </c>
      <c r="J575" s="12">
        <v>626.00143995199994</v>
      </c>
      <c r="K575" s="12">
        <v>18.235935006619997</v>
      </c>
      <c r="L575" s="12">
        <v>145.88748005295997</v>
      </c>
      <c r="M575" s="12">
        <v>96.486115000619989</v>
      </c>
      <c r="N575" s="12">
        <v>771.88892000495991</v>
      </c>
    </row>
    <row r="576" spans="1:14" ht="25" outlineLevel="3" x14ac:dyDescent="0.25">
      <c r="A576" s="2" t="s">
        <v>1042</v>
      </c>
      <c r="B576" s="4" t="s">
        <v>59</v>
      </c>
      <c r="C576" s="4" t="s">
        <v>458</v>
      </c>
      <c r="D576" s="4" t="s">
        <v>741</v>
      </c>
      <c r="E576" s="9" t="s">
        <v>742</v>
      </c>
      <c r="F576" s="11" t="s">
        <v>206</v>
      </c>
      <c r="G576" s="61">
        <v>8</v>
      </c>
      <c r="H576" s="32">
        <v>0.34139999999999993</v>
      </c>
      <c r="I576" s="13">
        <v>3.5681240000000001</v>
      </c>
      <c r="J576" s="13">
        <v>28.544992000000001</v>
      </c>
      <c r="K576" s="13"/>
      <c r="L576" s="13"/>
      <c r="M576" s="13">
        <v>3.5681240000000001</v>
      </c>
      <c r="N576" s="13">
        <v>28.544992000000001</v>
      </c>
    </row>
    <row r="577" spans="1:14" outlineLevel="2" x14ac:dyDescent="0.25">
      <c r="A577" s="14" t="s">
        <v>1043</v>
      </c>
      <c r="B577" s="50"/>
      <c r="C577" s="51"/>
      <c r="D577" s="51"/>
      <c r="E577" s="51" t="s">
        <v>859</v>
      </c>
      <c r="F577" s="15"/>
      <c r="G577" s="60"/>
      <c r="H577" s="30">
        <v>0.34140000000000015</v>
      </c>
      <c r="I577" s="16"/>
      <c r="J577" s="16">
        <v>37061.257261443599</v>
      </c>
      <c r="K577" s="16"/>
      <c r="L577" s="16">
        <v>1630.9153097141232</v>
      </c>
      <c r="M577" s="16"/>
      <c r="N577" s="16">
        <v>38692.172571157724</v>
      </c>
    </row>
    <row r="578" spans="1:14" ht="25" outlineLevel="3" x14ac:dyDescent="0.25">
      <c r="A578" s="1" t="s">
        <v>1044</v>
      </c>
      <c r="B578" s="3" t="s">
        <v>221</v>
      </c>
      <c r="C578" s="3" t="s">
        <v>60</v>
      </c>
      <c r="D578" s="3" t="s">
        <v>275</v>
      </c>
      <c r="E578" s="8" t="s">
        <v>276</v>
      </c>
      <c r="F578" s="10" t="s">
        <v>206</v>
      </c>
      <c r="G578" s="62">
        <v>3</v>
      </c>
      <c r="H578" s="31">
        <v>0.34140000000000015</v>
      </c>
      <c r="I578" s="12">
        <v>609.27729399999998</v>
      </c>
      <c r="J578" s="12">
        <v>1827.831882</v>
      </c>
      <c r="K578" s="12"/>
      <c r="L578" s="12"/>
      <c r="M578" s="12">
        <v>609.27729399999998</v>
      </c>
      <c r="N578" s="12">
        <v>1827.831882</v>
      </c>
    </row>
    <row r="579" spans="1:14" ht="25" outlineLevel="3" x14ac:dyDescent="0.25">
      <c r="A579" s="2" t="s">
        <v>1045</v>
      </c>
      <c r="B579" s="4" t="s">
        <v>59</v>
      </c>
      <c r="C579" s="4" t="s">
        <v>60</v>
      </c>
      <c r="D579" s="4" t="s">
        <v>278</v>
      </c>
      <c r="E579" s="9" t="s">
        <v>279</v>
      </c>
      <c r="F579" s="11" t="s">
        <v>206</v>
      </c>
      <c r="G579" s="61">
        <v>5</v>
      </c>
      <c r="H579" s="32">
        <v>0.34139999999999993</v>
      </c>
      <c r="I579" s="13">
        <v>2857.1530566121992</v>
      </c>
      <c r="J579" s="13">
        <v>14285.765283060995</v>
      </c>
      <c r="K579" s="13">
        <v>22.615566888713147</v>
      </c>
      <c r="L579" s="13">
        <v>113.07783444356755</v>
      </c>
      <c r="M579" s="13">
        <v>2879.7686235009123</v>
      </c>
      <c r="N579" s="13">
        <v>14398.843117504563</v>
      </c>
    </row>
    <row r="580" spans="1:14" ht="25" outlineLevel="3" x14ac:dyDescent="0.25">
      <c r="A580" s="1" t="s">
        <v>1046</v>
      </c>
      <c r="B580" s="3" t="s">
        <v>59</v>
      </c>
      <c r="C580" s="3" t="s">
        <v>60</v>
      </c>
      <c r="D580" s="3" t="s">
        <v>291</v>
      </c>
      <c r="E580" s="8" t="s">
        <v>292</v>
      </c>
      <c r="F580" s="10" t="s">
        <v>206</v>
      </c>
      <c r="G580" s="62">
        <v>3</v>
      </c>
      <c r="H580" s="31">
        <v>0.34140000000000015</v>
      </c>
      <c r="I580" s="12">
        <v>741.05767616059995</v>
      </c>
      <c r="J580" s="12">
        <v>2223.1730284818</v>
      </c>
      <c r="K580" s="12">
        <v>49.537126638069822</v>
      </c>
      <c r="L580" s="12">
        <v>148.61137991420946</v>
      </c>
      <c r="M580" s="12">
        <v>790.59480279866978</v>
      </c>
      <c r="N580" s="12">
        <v>2371.7844083960094</v>
      </c>
    </row>
    <row r="581" spans="1:14" ht="50" outlineLevel="3" x14ac:dyDescent="0.25">
      <c r="A581" s="2" t="s">
        <v>1047</v>
      </c>
      <c r="B581" s="4" t="s">
        <v>59</v>
      </c>
      <c r="C581" s="4" t="s">
        <v>60</v>
      </c>
      <c r="D581" s="4" t="s">
        <v>869</v>
      </c>
      <c r="E581" s="9" t="s">
        <v>870</v>
      </c>
      <c r="F581" s="11" t="s">
        <v>206</v>
      </c>
      <c r="G581" s="61">
        <v>10</v>
      </c>
      <c r="H581" s="32">
        <v>0.34139999999999993</v>
      </c>
      <c r="I581" s="13">
        <v>1546.8795594982</v>
      </c>
      <c r="J581" s="13">
        <v>15468.795594982001</v>
      </c>
      <c r="K581" s="13">
        <v>97.504220808974651</v>
      </c>
      <c r="L581" s="13">
        <v>975.04220808974605</v>
      </c>
      <c r="M581" s="13">
        <v>1644.3837803071747</v>
      </c>
      <c r="N581" s="13">
        <v>16443.837803071747</v>
      </c>
    </row>
    <row r="582" spans="1:14" ht="25" outlineLevel="3" x14ac:dyDescent="0.25">
      <c r="A582" s="1" t="s">
        <v>1048</v>
      </c>
      <c r="B582" s="3" t="s">
        <v>59</v>
      </c>
      <c r="C582" s="3" t="s">
        <v>60</v>
      </c>
      <c r="D582" s="3" t="s">
        <v>874</v>
      </c>
      <c r="E582" s="8" t="s">
        <v>875</v>
      </c>
      <c r="F582" s="10" t="s">
        <v>206</v>
      </c>
      <c r="G582" s="62">
        <v>3</v>
      </c>
      <c r="H582" s="31">
        <v>0.3413999999999997</v>
      </c>
      <c r="I582" s="12">
        <v>66.124311658599993</v>
      </c>
      <c r="J582" s="12">
        <v>198.37293497579998</v>
      </c>
      <c r="K582" s="12">
        <v>5.3456236656975165</v>
      </c>
      <c r="L582" s="12">
        <v>16.036870997092535</v>
      </c>
      <c r="M582" s="12">
        <v>71.469935324297509</v>
      </c>
      <c r="N582" s="12">
        <v>214.40980597289251</v>
      </c>
    </row>
    <row r="583" spans="1:14" ht="25" outlineLevel="3" x14ac:dyDescent="0.25">
      <c r="A583" s="2" t="s">
        <v>1049</v>
      </c>
      <c r="B583" s="4" t="s">
        <v>59</v>
      </c>
      <c r="C583" s="4" t="s">
        <v>60</v>
      </c>
      <c r="D583" s="4" t="s">
        <v>877</v>
      </c>
      <c r="E583" s="9" t="s">
        <v>878</v>
      </c>
      <c r="F583" s="11" t="s">
        <v>206</v>
      </c>
      <c r="G583" s="61">
        <v>5</v>
      </c>
      <c r="H583" s="32">
        <v>0.34140000000000015</v>
      </c>
      <c r="I583" s="13">
        <v>8.4172836585999988</v>
      </c>
      <c r="J583" s="13">
        <v>42.086418292999994</v>
      </c>
      <c r="K583" s="13">
        <v>5.3456236656975182</v>
      </c>
      <c r="L583" s="13">
        <v>26.728118328487597</v>
      </c>
      <c r="M583" s="13">
        <v>13.762907324297517</v>
      </c>
      <c r="N583" s="13">
        <v>68.814536621487591</v>
      </c>
    </row>
    <row r="584" spans="1:14" ht="25" outlineLevel="3" x14ac:dyDescent="0.25">
      <c r="A584" s="1" t="s">
        <v>1050</v>
      </c>
      <c r="B584" s="3" t="s">
        <v>59</v>
      </c>
      <c r="C584" s="3" t="s">
        <v>60</v>
      </c>
      <c r="D584" s="3" t="s">
        <v>880</v>
      </c>
      <c r="E584" s="8" t="s">
        <v>881</v>
      </c>
      <c r="F584" s="10" t="s">
        <v>206</v>
      </c>
      <c r="G584" s="62">
        <v>5</v>
      </c>
      <c r="H584" s="31">
        <v>0.34139999999999993</v>
      </c>
      <c r="I584" s="12">
        <v>283.43177028599996</v>
      </c>
      <c r="J584" s="12">
        <v>1417.1588514299997</v>
      </c>
      <c r="K584" s="12">
        <v>9.5829554435105706</v>
      </c>
      <c r="L584" s="12">
        <v>47.91477721755291</v>
      </c>
      <c r="M584" s="12">
        <v>293.01472572951053</v>
      </c>
      <c r="N584" s="12">
        <v>1465.0736286475526</v>
      </c>
    </row>
    <row r="585" spans="1:14" ht="25" outlineLevel="3" x14ac:dyDescent="0.25">
      <c r="A585" s="2" t="s">
        <v>1051</v>
      </c>
      <c r="B585" s="4" t="s">
        <v>59</v>
      </c>
      <c r="C585" s="4" t="s">
        <v>60</v>
      </c>
      <c r="D585" s="4" t="s">
        <v>887</v>
      </c>
      <c r="E585" s="9" t="s">
        <v>888</v>
      </c>
      <c r="F585" s="11" t="s">
        <v>206</v>
      </c>
      <c r="G585" s="61">
        <v>5</v>
      </c>
      <c r="H585" s="32">
        <v>0.34139999999999993</v>
      </c>
      <c r="I585" s="13">
        <v>147.1169826112</v>
      </c>
      <c r="J585" s="13">
        <v>735.584913056</v>
      </c>
      <c r="K585" s="13">
        <v>7.1264114433764973</v>
      </c>
      <c r="L585" s="13">
        <v>35.632057216882458</v>
      </c>
      <c r="M585" s="13">
        <v>154.2433940545765</v>
      </c>
      <c r="N585" s="13">
        <v>771.21697027288246</v>
      </c>
    </row>
    <row r="586" spans="1:14" ht="25" outlineLevel="3" x14ac:dyDescent="0.25">
      <c r="A586" s="1" t="s">
        <v>1052</v>
      </c>
      <c r="B586" s="3" t="s">
        <v>59</v>
      </c>
      <c r="C586" s="3" t="s">
        <v>458</v>
      </c>
      <c r="D586" s="3" t="s">
        <v>747</v>
      </c>
      <c r="E586" s="8" t="s">
        <v>748</v>
      </c>
      <c r="F586" s="10" t="s">
        <v>206</v>
      </c>
      <c r="G586" s="62">
        <v>3</v>
      </c>
      <c r="H586" s="31">
        <v>0.34139999999999993</v>
      </c>
      <c r="I586" s="12">
        <v>5.0436639999999997</v>
      </c>
      <c r="J586" s="12">
        <v>15.130991999999999</v>
      </c>
      <c r="K586" s="12"/>
      <c r="L586" s="12"/>
      <c r="M586" s="12">
        <v>5.0436639999999997</v>
      </c>
      <c r="N586" s="12">
        <v>15.130991999999999</v>
      </c>
    </row>
    <row r="587" spans="1:14" ht="37.5" outlineLevel="3" x14ac:dyDescent="0.25">
      <c r="A587" s="2" t="s">
        <v>1053</v>
      </c>
      <c r="B587" s="4" t="s">
        <v>59</v>
      </c>
      <c r="C587" s="4" t="s">
        <v>60</v>
      </c>
      <c r="D587" s="4" t="s">
        <v>896</v>
      </c>
      <c r="E587" s="9" t="s">
        <v>897</v>
      </c>
      <c r="F587" s="11" t="s">
        <v>206</v>
      </c>
      <c r="G587" s="61">
        <v>3</v>
      </c>
      <c r="H587" s="32">
        <v>0.34140000000000015</v>
      </c>
      <c r="I587" s="13">
        <v>43.8537248656</v>
      </c>
      <c r="J587" s="13">
        <v>131.56117459680002</v>
      </c>
      <c r="K587" s="13">
        <v>9.2427396901973964</v>
      </c>
      <c r="L587" s="13">
        <v>27.728219070592161</v>
      </c>
      <c r="M587" s="13">
        <v>53.096464555797397</v>
      </c>
      <c r="N587" s="13">
        <v>159.28939366739218</v>
      </c>
    </row>
    <row r="588" spans="1:14" ht="37.5" outlineLevel="3" x14ac:dyDescent="0.25">
      <c r="A588" s="1" t="s">
        <v>1054</v>
      </c>
      <c r="B588" s="3" t="s">
        <v>59</v>
      </c>
      <c r="C588" s="3" t="s">
        <v>60</v>
      </c>
      <c r="D588" s="3" t="s">
        <v>899</v>
      </c>
      <c r="E588" s="8" t="s">
        <v>900</v>
      </c>
      <c r="F588" s="10" t="s">
        <v>206</v>
      </c>
      <c r="G588" s="62">
        <v>5</v>
      </c>
      <c r="H588" s="31">
        <v>0.34140000000000015</v>
      </c>
      <c r="I588" s="12">
        <v>10.3772729514</v>
      </c>
      <c r="J588" s="12">
        <v>51.886364757000003</v>
      </c>
      <c r="K588" s="12">
        <v>6.0946414364229984</v>
      </c>
      <c r="L588" s="12">
        <v>30.473207182114997</v>
      </c>
      <c r="M588" s="12">
        <v>16.471914387822999</v>
      </c>
      <c r="N588" s="12">
        <v>82.359571939115</v>
      </c>
    </row>
    <row r="589" spans="1:14" outlineLevel="3" x14ac:dyDescent="0.25">
      <c r="A589" s="2" t="s">
        <v>1055</v>
      </c>
      <c r="B589" s="4" t="s">
        <v>59</v>
      </c>
      <c r="C589" s="4" t="s">
        <v>458</v>
      </c>
      <c r="D589" s="4" t="s">
        <v>908</v>
      </c>
      <c r="E589" s="9" t="s">
        <v>909</v>
      </c>
      <c r="F589" s="11" t="s">
        <v>206</v>
      </c>
      <c r="G589" s="61">
        <v>5</v>
      </c>
      <c r="H589" s="32">
        <v>0.34139999999999993</v>
      </c>
      <c r="I589" s="13">
        <v>30.288811999999997</v>
      </c>
      <c r="J589" s="13">
        <v>151.44405999999998</v>
      </c>
      <c r="K589" s="13"/>
      <c r="L589" s="13"/>
      <c r="M589" s="13">
        <v>30.288811999999997</v>
      </c>
      <c r="N589" s="13">
        <v>151.44405999999998</v>
      </c>
    </row>
    <row r="590" spans="1:14" ht="37.5" outlineLevel="3" x14ac:dyDescent="0.25">
      <c r="A590" s="1" t="s">
        <v>1056</v>
      </c>
      <c r="B590" s="3" t="s">
        <v>59</v>
      </c>
      <c r="C590" s="3" t="s">
        <v>60</v>
      </c>
      <c r="D590" s="3" t="s">
        <v>914</v>
      </c>
      <c r="E590" s="8" t="s">
        <v>915</v>
      </c>
      <c r="F590" s="10" t="s">
        <v>153</v>
      </c>
      <c r="G590" s="62">
        <v>3</v>
      </c>
      <c r="H590" s="31">
        <v>0.34140000000000015</v>
      </c>
      <c r="I590" s="12">
        <v>13.2500500678</v>
      </c>
      <c r="J590" s="12">
        <v>39.750150203399997</v>
      </c>
      <c r="K590" s="12">
        <v>14.060865676156997</v>
      </c>
      <c r="L590" s="12">
        <v>42.182597028470994</v>
      </c>
      <c r="M590" s="12">
        <v>27.310915743956997</v>
      </c>
      <c r="N590" s="12">
        <v>81.932747231870991</v>
      </c>
    </row>
    <row r="591" spans="1:14" ht="37.5" outlineLevel="3" x14ac:dyDescent="0.25">
      <c r="A591" s="2" t="s">
        <v>1057</v>
      </c>
      <c r="B591" s="4" t="s">
        <v>59</v>
      </c>
      <c r="C591" s="4" t="s">
        <v>60</v>
      </c>
      <c r="D591" s="4" t="s">
        <v>896</v>
      </c>
      <c r="E591" s="9" t="s">
        <v>897</v>
      </c>
      <c r="F591" s="11" t="s">
        <v>206</v>
      </c>
      <c r="G591" s="61">
        <v>3</v>
      </c>
      <c r="H591" s="32">
        <v>0.34140000000000015</v>
      </c>
      <c r="I591" s="13">
        <v>43.8537248656</v>
      </c>
      <c r="J591" s="13">
        <v>131.56117459680002</v>
      </c>
      <c r="K591" s="13">
        <v>9.2427396901973964</v>
      </c>
      <c r="L591" s="13">
        <v>27.728219070592161</v>
      </c>
      <c r="M591" s="13">
        <v>53.096464555797397</v>
      </c>
      <c r="N591" s="13">
        <v>159.28939366739218</v>
      </c>
    </row>
    <row r="592" spans="1:14" ht="37.5" outlineLevel="3" x14ac:dyDescent="0.25">
      <c r="A592" s="1" t="s">
        <v>1058</v>
      </c>
      <c r="B592" s="3" t="s">
        <v>59</v>
      </c>
      <c r="C592" s="3" t="s">
        <v>60</v>
      </c>
      <c r="D592" s="3" t="s">
        <v>923</v>
      </c>
      <c r="E592" s="8" t="s">
        <v>924</v>
      </c>
      <c r="F592" s="10" t="s">
        <v>206</v>
      </c>
      <c r="G592" s="62">
        <v>8</v>
      </c>
      <c r="H592" s="31">
        <v>0.34140000000000015</v>
      </c>
      <c r="I592" s="12">
        <v>31.014039910000001</v>
      </c>
      <c r="J592" s="12">
        <v>248.11231928000001</v>
      </c>
      <c r="K592" s="12">
        <v>12.705438286801296</v>
      </c>
      <c r="L592" s="12">
        <v>101.64350629441037</v>
      </c>
      <c r="M592" s="12">
        <v>43.719478196801298</v>
      </c>
      <c r="N592" s="12">
        <v>349.75582557441038</v>
      </c>
    </row>
    <row r="593" spans="1:14" ht="37.5" outlineLevel="3" x14ac:dyDescent="0.25">
      <c r="A593" s="2" t="s">
        <v>1059</v>
      </c>
      <c r="B593" s="4" t="s">
        <v>59</v>
      </c>
      <c r="C593" s="4" t="s">
        <v>60</v>
      </c>
      <c r="D593" s="4" t="s">
        <v>923</v>
      </c>
      <c r="E593" s="9" t="s">
        <v>924</v>
      </c>
      <c r="F593" s="11" t="s">
        <v>206</v>
      </c>
      <c r="G593" s="61">
        <v>3</v>
      </c>
      <c r="H593" s="32">
        <v>0.34139999999999993</v>
      </c>
      <c r="I593" s="13">
        <v>31.014039910000001</v>
      </c>
      <c r="J593" s="13">
        <v>93.042119729999996</v>
      </c>
      <c r="K593" s="13">
        <v>12.705438286801296</v>
      </c>
      <c r="L593" s="13">
        <v>38.116314860403889</v>
      </c>
      <c r="M593" s="13">
        <v>43.719478196801298</v>
      </c>
      <c r="N593" s="13">
        <v>131.15843459040389</v>
      </c>
    </row>
    <row r="594" spans="1:14" outlineLevel="2" x14ac:dyDescent="0.25">
      <c r="A594" s="14" t="s">
        <v>1060</v>
      </c>
      <c r="B594" s="50"/>
      <c r="C594" s="51"/>
      <c r="D594" s="51"/>
      <c r="E594" s="51" t="s">
        <v>927</v>
      </c>
      <c r="F594" s="15"/>
      <c r="G594" s="60"/>
      <c r="H594" s="30">
        <v>0.34139999999999993</v>
      </c>
      <c r="I594" s="16"/>
      <c r="J594" s="16">
        <v>2593.8179250400735</v>
      </c>
      <c r="K594" s="16"/>
      <c r="L594" s="16">
        <v>177.39886152401948</v>
      </c>
      <c r="M594" s="16"/>
      <c r="N594" s="16">
        <v>2771.2167865640931</v>
      </c>
    </row>
    <row r="595" spans="1:14" ht="25" outlineLevel="3" x14ac:dyDescent="0.25">
      <c r="A595" s="1" t="s">
        <v>1061</v>
      </c>
      <c r="B595" s="3" t="s">
        <v>59</v>
      </c>
      <c r="C595" s="3" t="s">
        <v>60</v>
      </c>
      <c r="D595" s="3" t="s">
        <v>929</v>
      </c>
      <c r="E595" s="8" t="s">
        <v>930</v>
      </c>
      <c r="F595" s="10" t="s">
        <v>206</v>
      </c>
      <c r="G595" s="62">
        <v>1</v>
      </c>
      <c r="H595" s="31">
        <v>0.34139999999999993</v>
      </c>
      <c r="I595" s="12">
        <v>90.466806112</v>
      </c>
      <c r="J595" s="12">
        <v>90.466806112</v>
      </c>
      <c r="K595" s="12">
        <v>19.894047409169019</v>
      </c>
      <c r="L595" s="12">
        <v>19.894047409169019</v>
      </c>
      <c r="M595" s="12">
        <v>110.36085352116902</v>
      </c>
      <c r="N595" s="12">
        <v>110.36085352116902</v>
      </c>
    </row>
    <row r="596" spans="1:14" ht="25" outlineLevel="3" x14ac:dyDescent="0.25">
      <c r="A596" s="2" t="s">
        <v>1062</v>
      </c>
      <c r="B596" s="4" t="s">
        <v>59</v>
      </c>
      <c r="C596" s="4" t="s">
        <v>60</v>
      </c>
      <c r="D596" s="4" t="s">
        <v>933</v>
      </c>
      <c r="E596" s="9" t="s">
        <v>934</v>
      </c>
      <c r="F596" s="11" t="s">
        <v>206</v>
      </c>
      <c r="G596" s="61">
        <v>4</v>
      </c>
      <c r="H596" s="32">
        <v>0.34139999999999993</v>
      </c>
      <c r="I596" s="13">
        <v>12.779356832000001</v>
      </c>
      <c r="J596" s="13">
        <v>51.117427328000005</v>
      </c>
      <c r="K596" s="13">
        <v>1.7260795385820806</v>
      </c>
      <c r="L596" s="13">
        <v>6.9043181543283225</v>
      </c>
      <c r="M596" s="13">
        <v>14.505436370582082</v>
      </c>
      <c r="N596" s="13">
        <v>58.021745482328328</v>
      </c>
    </row>
    <row r="597" spans="1:14" ht="25" outlineLevel="3" x14ac:dyDescent="0.25">
      <c r="A597" s="1" t="s">
        <v>1063</v>
      </c>
      <c r="B597" s="3" t="s">
        <v>59</v>
      </c>
      <c r="C597" s="3" t="s">
        <v>60</v>
      </c>
      <c r="D597" s="3" t="s">
        <v>933</v>
      </c>
      <c r="E597" s="8" t="s">
        <v>934</v>
      </c>
      <c r="F597" s="10" t="s">
        <v>206</v>
      </c>
      <c r="G597" s="62">
        <v>1</v>
      </c>
      <c r="H597" s="31">
        <v>0.34139999999999993</v>
      </c>
      <c r="I597" s="12">
        <v>12.779356832000001</v>
      </c>
      <c r="J597" s="12">
        <v>12.779356832000001</v>
      </c>
      <c r="K597" s="12">
        <v>1.7260795385820806</v>
      </c>
      <c r="L597" s="12">
        <v>1.7260795385820806</v>
      </c>
      <c r="M597" s="12">
        <v>14.505436370582082</v>
      </c>
      <c r="N597" s="12">
        <v>14.505436370582082</v>
      </c>
    </row>
    <row r="598" spans="1:14" ht="25" outlineLevel="3" x14ac:dyDescent="0.25">
      <c r="A598" s="2" t="s">
        <v>1064</v>
      </c>
      <c r="B598" s="4" t="s">
        <v>59</v>
      </c>
      <c r="C598" s="4" t="s">
        <v>60</v>
      </c>
      <c r="D598" s="4" t="s">
        <v>510</v>
      </c>
      <c r="E598" s="9" t="s">
        <v>511</v>
      </c>
      <c r="F598" s="11" t="s">
        <v>206</v>
      </c>
      <c r="G598" s="61">
        <v>4</v>
      </c>
      <c r="H598" s="32">
        <v>0.34139999999999993</v>
      </c>
      <c r="I598" s="13">
        <v>13.018877216000002</v>
      </c>
      <c r="J598" s="13">
        <v>52.075508864000007</v>
      </c>
      <c r="K598" s="13">
        <v>2.3341302851280403</v>
      </c>
      <c r="L598" s="13">
        <v>9.3365211405121613</v>
      </c>
      <c r="M598" s="13">
        <v>15.353007501128042</v>
      </c>
      <c r="N598" s="13">
        <v>61.412030004512168</v>
      </c>
    </row>
    <row r="599" spans="1:14" ht="25" outlineLevel="3" x14ac:dyDescent="0.25">
      <c r="A599" s="1" t="s">
        <v>1065</v>
      </c>
      <c r="B599" s="3" t="s">
        <v>59</v>
      </c>
      <c r="C599" s="3" t="s">
        <v>60</v>
      </c>
      <c r="D599" s="3" t="s">
        <v>938</v>
      </c>
      <c r="E599" s="8" t="s">
        <v>939</v>
      </c>
      <c r="F599" s="10" t="s">
        <v>206</v>
      </c>
      <c r="G599" s="62">
        <v>6</v>
      </c>
      <c r="H599" s="31">
        <v>0.3413999999999997</v>
      </c>
      <c r="I599" s="12">
        <v>13.742267408</v>
      </c>
      <c r="J599" s="12">
        <v>82.453604447999993</v>
      </c>
      <c r="K599" s="12">
        <v>3.2511100399997694</v>
      </c>
      <c r="L599" s="12">
        <v>19.506660239998624</v>
      </c>
      <c r="M599" s="12">
        <v>16.993377447999769</v>
      </c>
      <c r="N599" s="12">
        <v>101.96026468799862</v>
      </c>
    </row>
    <row r="600" spans="1:14" ht="25" outlineLevel="3" x14ac:dyDescent="0.25">
      <c r="A600" s="2" t="s">
        <v>1066</v>
      </c>
      <c r="B600" s="4" t="s">
        <v>59</v>
      </c>
      <c r="C600" s="4" t="s">
        <v>60</v>
      </c>
      <c r="D600" s="4" t="s">
        <v>941</v>
      </c>
      <c r="E600" s="9" t="s">
        <v>942</v>
      </c>
      <c r="F600" s="11" t="s">
        <v>206</v>
      </c>
      <c r="G600" s="61">
        <v>7</v>
      </c>
      <c r="H600" s="32">
        <v>0.34139999999999993</v>
      </c>
      <c r="I600" s="13">
        <v>14.516416176000002</v>
      </c>
      <c r="J600" s="13">
        <v>101.61491323200001</v>
      </c>
      <c r="K600" s="13">
        <v>4.4672115330916906</v>
      </c>
      <c r="L600" s="13">
        <v>31.270480731641825</v>
      </c>
      <c r="M600" s="13">
        <v>18.983627709091692</v>
      </c>
      <c r="N600" s="13">
        <v>132.88539396364183</v>
      </c>
    </row>
    <row r="601" spans="1:14" ht="25" outlineLevel="3" x14ac:dyDescent="0.25">
      <c r="A601" s="1" t="s">
        <v>1067</v>
      </c>
      <c r="B601" s="3" t="s">
        <v>221</v>
      </c>
      <c r="C601" s="3" t="s">
        <v>60</v>
      </c>
      <c r="D601" s="3" t="s">
        <v>951</v>
      </c>
      <c r="E601" s="8" t="s">
        <v>952</v>
      </c>
      <c r="F601" s="10" t="s">
        <v>206</v>
      </c>
      <c r="G601" s="62">
        <v>6</v>
      </c>
      <c r="H601" s="31">
        <v>0.34139999999999993</v>
      </c>
      <c r="I601" s="12">
        <v>178.12557911999997</v>
      </c>
      <c r="J601" s="12">
        <v>1068.7534747199998</v>
      </c>
      <c r="K601" s="12">
        <v>8.9246157960778021</v>
      </c>
      <c r="L601" s="12">
        <v>53.547694776466869</v>
      </c>
      <c r="M601" s="12">
        <v>187.05019491607777</v>
      </c>
      <c r="N601" s="12">
        <v>1122.3011694964666</v>
      </c>
    </row>
    <row r="602" spans="1:14" ht="37.5" outlineLevel="3" x14ac:dyDescent="0.25">
      <c r="A602" s="2" t="s">
        <v>1068</v>
      </c>
      <c r="B602" s="4" t="s">
        <v>59</v>
      </c>
      <c r="C602" s="4" t="s">
        <v>60</v>
      </c>
      <c r="D602" s="4" t="s">
        <v>572</v>
      </c>
      <c r="E602" s="9" t="s">
        <v>573</v>
      </c>
      <c r="F602" s="11" t="s">
        <v>206</v>
      </c>
      <c r="G602" s="61">
        <v>1</v>
      </c>
      <c r="H602" s="32">
        <v>0.34139999999999993</v>
      </c>
      <c r="I602" s="13">
        <v>1134.5568335040739</v>
      </c>
      <c r="J602" s="13">
        <v>1134.5568335040739</v>
      </c>
      <c r="K602" s="13">
        <v>35.213059533320575</v>
      </c>
      <c r="L602" s="13">
        <v>35.213059533320575</v>
      </c>
      <c r="M602" s="13">
        <v>1169.7698930373945</v>
      </c>
      <c r="N602" s="13">
        <v>1169.7698930373945</v>
      </c>
    </row>
    <row r="603" spans="1:14" outlineLevel="2" x14ac:dyDescent="0.25">
      <c r="A603" s="14" t="s">
        <v>1069</v>
      </c>
      <c r="B603" s="50"/>
      <c r="C603" s="51"/>
      <c r="D603" s="51"/>
      <c r="E603" s="51" t="s">
        <v>961</v>
      </c>
      <c r="F603" s="15"/>
      <c r="G603" s="60"/>
      <c r="H603" s="30">
        <v>0.3413999999999997</v>
      </c>
      <c r="I603" s="16"/>
      <c r="J603" s="16">
        <v>1502.5616285413398</v>
      </c>
      <c r="K603" s="16"/>
      <c r="L603" s="16">
        <v>180.62452411907475</v>
      </c>
      <c r="M603" s="16"/>
      <c r="N603" s="16">
        <v>1683.1861526604143</v>
      </c>
    </row>
    <row r="604" spans="1:14" ht="37.5" outlineLevel="3" x14ac:dyDescent="0.25">
      <c r="A604" s="1" t="s">
        <v>1070</v>
      </c>
      <c r="B604" s="3" t="s">
        <v>59</v>
      </c>
      <c r="C604" s="3" t="s">
        <v>60</v>
      </c>
      <c r="D604" s="3" t="s">
        <v>964</v>
      </c>
      <c r="E604" s="8" t="s">
        <v>965</v>
      </c>
      <c r="F604" s="10" t="s">
        <v>206</v>
      </c>
      <c r="G604" s="62">
        <v>2</v>
      </c>
      <c r="H604" s="31">
        <v>0.3413999999999997</v>
      </c>
      <c r="I604" s="12">
        <v>478.70189555066992</v>
      </c>
      <c r="J604" s="12">
        <v>957.40379110133983</v>
      </c>
      <c r="K604" s="12">
        <v>64.960468836613074</v>
      </c>
      <c r="L604" s="12">
        <v>129.92093767322615</v>
      </c>
      <c r="M604" s="12">
        <v>543.66236438728299</v>
      </c>
      <c r="N604" s="12">
        <v>1087.324728774566</v>
      </c>
    </row>
    <row r="605" spans="1:14" ht="25" outlineLevel="3" x14ac:dyDescent="0.25">
      <c r="A605" s="2" t="s">
        <v>1071</v>
      </c>
      <c r="B605" s="4" t="s">
        <v>59</v>
      </c>
      <c r="C605" s="4" t="s">
        <v>60</v>
      </c>
      <c r="D605" s="4" t="s">
        <v>974</v>
      </c>
      <c r="E605" s="9" t="s">
        <v>975</v>
      </c>
      <c r="F605" s="11" t="s">
        <v>206</v>
      </c>
      <c r="G605" s="61">
        <v>1</v>
      </c>
      <c r="H605" s="32">
        <v>0.3413999999999997</v>
      </c>
      <c r="I605" s="13">
        <v>545.15783743999987</v>
      </c>
      <c r="J605" s="13">
        <v>545.15783743999987</v>
      </c>
      <c r="K605" s="13">
        <v>50.7035864458486</v>
      </c>
      <c r="L605" s="13">
        <v>50.7035864458486</v>
      </c>
      <c r="M605" s="13">
        <v>595.86142388584847</v>
      </c>
      <c r="N605" s="13">
        <v>595.86142388584847</v>
      </c>
    </row>
    <row r="606" spans="1:14" outlineLevel="2" x14ac:dyDescent="0.25">
      <c r="A606" s="14" t="s">
        <v>1072</v>
      </c>
      <c r="B606" s="50"/>
      <c r="C606" s="51"/>
      <c r="D606" s="51"/>
      <c r="E606" s="51" t="s">
        <v>980</v>
      </c>
      <c r="F606" s="15"/>
      <c r="G606" s="60"/>
      <c r="H606" s="30">
        <v>0.34140000000000015</v>
      </c>
      <c r="I606" s="16"/>
      <c r="J606" s="16">
        <v>509.4550169968</v>
      </c>
      <c r="K606" s="16"/>
      <c r="L606" s="16">
        <v>57.203248757608009</v>
      </c>
      <c r="M606" s="16"/>
      <c r="N606" s="16">
        <v>566.65826575440803</v>
      </c>
    </row>
    <row r="607" spans="1:14" ht="25" outlineLevel="3" x14ac:dyDescent="0.25">
      <c r="A607" s="1" t="s">
        <v>1073</v>
      </c>
      <c r="B607" s="3" t="s">
        <v>59</v>
      </c>
      <c r="C607" s="3" t="s">
        <v>60</v>
      </c>
      <c r="D607" s="3" t="s">
        <v>982</v>
      </c>
      <c r="E607" s="8" t="s">
        <v>983</v>
      </c>
      <c r="F607" s="10" t="s">
        <v>206</v>
      </c>
      <c r="G607" s="62">
        <v>4</v>
      </c>
      <c r="H607" s="31">
        <v>0.34139999999999993</v>
      </c>
      <c r="I607" s="12">
        <v>122.1362030888</v>
      </c>
      <c r="J607" s="12">
        <v>488.54481235520001</v>
      </c>
      <c r="K607" s="12">
        <v>10.615233745958804</v>
      </c>
      <c r="L607" s="12">
        <v>42.460934983835216</v>
      </c>
      <c r="M607" s="12">
        <v>132.75143683475881</v>
      </c>
      <c r="N607" s="12">
        <v>531.00574733903522</v>
      </c>
    </row>
    <row r="608" spans="1:14" ht="37.5" outlineLevel="3" x14ac:dyDescent="0.25">
      <c r="A608" s="2" t="s">
        <v>1074</v>
      </c>
      <c r="B608" s="4" t="s">
        <v>59</v>
      </c>
      <c r="C608" s="4" t="s">
        <v>60</v>
      </c>
      <c r="D608" s="4" t="s">
        <v>991</v>
      </c>
      <c r="E608" s="9" t="s">
        <v>992</v>
      </c>
      <c r="F608" s="11" t="s">
        <v>206</v>
      </c>
      <c r="G608" s="61">
        <v>8</v>
      </c>
      <c r="H608" s="32">
        <v>0.34139999999999948</v>
      </c>
      <c r="I608" s="13">
        <v>2.6137755801999996</v>
      </c>
      <c r="J608" s="13">
        <v>20.910204641599996</v>
      </c>
      <c r="K608" s="13">
        <v>1.8427892217215991</v>
      </c>
      <c r="L608" s="13">
        <v>14.742313773772793</v>
      </c>
      <c r="M608" s="13">
        <v>4.4565648019215987</v>
      </c>
      <c r="N608" s="13">
        <v>35.652518415372789</v>
      </c>
    </row>
    <row r="609" spans="1:14" outlineLevel="1" x14ac:dyDescent="0.25">
      <c r="A609" s="37" t="s">
        <v>1075</v>
      </c>
      <c r="B609" s="48"/>
      <c r="C609" s="49"/>
      <c r="D609" s="49"/>
      <c r="E609" s="49" t="s">
        <v>403</v>
      </c>
      <c r="F609" s="38"/>
      <c r="G609" s="59"/>
      <c r="H609" s="39">
        <v>0.34139999999999993</v>
      </c>
      <c r="I609" s="40"/>
      <c r="J609" s="40">
        <v>6840.7427743837034</v>
      </c>
      <c r="K609" s="40"/>
      <c r="L609" s="40">
        <v>2373.8931687260324</v>
      </c>
      <c r="M609" s="40"/>
      <c r="N609" s="40">
        <v>9214.6359431097371</v>
      </c>
    </row>
    <row r="610" spans="1:14" outlineLevel="2" x14ac:dyDescent="0.25">
      <c r="A610" s="14" t="s">
        <v>1076</v>
      </c>
      <c r="B610" s="50"/>
      <c r="C610" s="51"/>
      <c r="D610" s="51"/>
      <c r="E610" s="51" t="s">
        <v>705</v>
      </c>
      <c r="F610" s="15"/>
      <c r="G610" s="60"/>
      <c r="H610" s="30">
        <v>0.34139999999999993</v>
      </c>
      <c r="I610" s="16"/>
      <c r="J610" s="16">
        <v>2450.145049236904</v>
      </c>
      <c r="K610" s="16"/>
      <c r="L610" s="16">
        <v>1987.1905690501253</v>
      </c>
      <c r="M610" s="16"/>
      <c r="N610" s="16">
        <v>4437.3356182870293</v>
      </c>
    </row>
    <row r="611" spans="1:14" ht="25" outlineLevel="3" x14ac:dyDescent="0.25">
      <c r="A611" s="1" t="s">
        <v>1077</v>
      </c>
      <c r="B611" s="3" t="s">
        <v>59</v>
      </c>
      <c r="C611" s="3" t="s">
        <v>60</v>
      </c>
      <c r="D611" s="3" t="s">
        <v>1002</v>
      </c>
      <c r="E611" s="8" t="s">
        <v>1003</v>
      </c>
      <c r="F611" s="10" t="s">
        <v>153</v>
      </c>
      <c r="G611" s="62">
        <v>26.76</v>
      </c>
      <c r="H611" s="31">
        <v>0.34139999999999993</v>
      </c>
      <c r="I611" s="12">
        <v>23.152961054399995</v>
      </c>
      <c r="J611" s="12">
        <v>619.57323781574394</v>
      </c>
      <c r="K611" s="12">
        <v>12.630784457216798</v>
      </c>
      <c r="L611" s="12">
        <v>337.99979207512149</v>
      </c>
      <c r="M611" s="12">
        <v>35.783745511616793</v>
      </c>
      <c r="N611" s="12">
        <v>957.57302989086543</v>
      </c>
    </row>
    <row r="612" spans="1:14" ht="25" outlineLevel="3" x14ac:dyDescent="0.25">
      <c r="A612" s="2" t="s">
        <v>1078</v>
      </c>
      <c r="B612" s="4" t="s">
        <v>59</v>
      </c>
      <c r="C612" s="4" t="s">
        <v>60</v>
      </c>
      <c r="D612" s="4" t="s">
        <v>724</v>
      </c>
      <c r="E612" s="9" t="s">
        <v>725</v>
      </c>
      <c r="F612" s="11" t="s">
        <v>153</v>
      </c>
      <c r="G612" s="61">
        <v>32.75</v>
      </c>
      <c r="H612" s="32">
        <v>0.34140000000000015</v>
      </c>
      <c r="I612" s="13">
        <v>12.634458803999998</v>
      </c>
      <c r="J612" s="13">
        <v>413.77852583099991</v>
      </c>
      <c r="K612" s="13">
        <v>18.235935006619997</v>
      </c>
      <c r="L612" s="13">
        <v>597.22687146680494</v>
      </c>
      <c r="M612" s="13">
        <v>30.870393810619994</v>
      </c>
      <c r="N612" s="13">
        <v>1011.0053972978048</v>
      </c>
    </row>
    <row r="613" spans="1:14" ht="25" outlineLevel="3" x14ac:dyDescent="0.25">
      <c r="A613" s="1" t="s">
        <v>1079</v>
      </c>
      <c r="B613" s="3" t="s">
        <v>221</v>
      </c>
      <c r="C613" s="3" t="s">
        <v>60</v>
      </c>
      <c r="D613" s="3" t="s">
        <v>727</v>
      </c>
      <c r="E613" s="8" t="s">
        <v>728</v>
      </c>
      <c r="F613" s="10" t="s">
        <v>153</v>
      </c>
      <c r="G613" s="62">
        <v>49.82</v>
      </c>
      <c r="H613" s="31">
        <v>0.3413999999999997</v>
      </c>
      <c r="I613" s="12">
        <v>28.438243388</v>
      </c>
      <c r="J613" s="12">
        <v>1416.7932855901599</v>
      </c>
      <c r="K613" s="12">
        <v>21.115293165559994</v>
      </c>
      <c r="L613" s="12">
        <v>1051.9639055081989</v>
      </c>
      <c r="M613" s="12">
        <v>49.553536553559994</v>
      </c>
      <c r="N613" s="12">
        <v>2468.7571910983588</v>
      </c>
    </row>
    <row r="614" spans="1:14" outlineLevel="2" x14ac:dyDescent="0.25">
      <c r="A614" s="14" t="s">
        <v>1080</v>
      </c>
      <c r="B614" s="50"/>
      <c r="C614" s="51"/>
      <c r="D614" s="51"/>
      <c r="E614" s="51" t="s">
        <v>733</v>
      </c>
      <c r="F614" s="15"/>
      <c r="G614" s="60"/>
      <c r="H614" s="30">
        <v>0.34140000000000015</v>
      </c>
      <c r="I614" s="16"/>
      <c r="J614" s="16">
        <v>446.43019917559997</v>
      </c>
      <c r="K614" s="16"/>
      <c r="L614" s="16">
        <v>261.49850906466583</v>
      </c>
      <c r="M614" s="16"/>
      <c r="N614" s="16">
        <v>707.92870824026579</v>
      </c>
    </row>
    <row r="615" spans="1:14" ht="25" outlineLevel="3" x14ac:dyDescent="0.25">
      <c r="A615" s="2" t="s">
        <v>1081</v>
      </c>
      <c r="B615" s="4" t="s">
        <v>59</v>
      </c>
      <c r="C615" s="4" t="s">
        <v>60</v>
      </c>
      <c r="D615" s="4" t="s">
        <v>1082</v>
      </c>
      <c r="E615" s="9" t="s">
        <v>1083</v>
      </c>
      <c r="F615" s="11" t="s">
        <v>206</v>
      </c>
      <c r="G615" s="61">
        <v>4</v>
      </c>
      <c r="H615" s="32">
        <v>0.34139999999999993</v>
      </c>
      <c r="I615" s="13">
        <v>9.1542313803999988</v>
      </c>
      <c r="J615" s="13">
        <v>36.616925521599995</v>
      </c>
      <c r="K615" s="13">
        <v>3.1624950445690985</v>
      </c>
      <c r="L615" s="13">
        <v>12.649980178276394</v>
      </c>
      <c r="M615" s="13">
        <v>12.316726424969097</v>
      </c>
      <c r="N615" s="13">
        <v>49.266905699876389</v>
      </c>
    </row>
    <row r="616" spans="1:14" ht="25" outlineLevel="3" x14ac:dyDescent="0.25">
      <c r="A616" s="1" t="s">
        <v>1084</v>
      </c>
      <c r="B616" s="3" t="s">
        <v>59</v>
      </c>
      <c r="C616" s="3" t="s">
        <v>60</v>
      </c>
      <c r="D616" s="3" t="s">
        <v>781</v>
      </c>
      <c r="E616" s="8" t="s">
        <v>782</v>
      </c>
      <c r="F616" s="10" t="s">
        <v>206</v>
      </c>
      <c r="G616" s="62">
        <v>15</v>
      </c>
      <c r="H616" s="31">
        <v>0.34139999999999993</v>
      </c>
      <c r="I616" s="12">
        <v>5.0391475062</v>
      </c>
      <c r="J616" s="12">
        <v>75.587212593000004</v>
      </c>
      <c r="K616" s="12">
        <v>7.2943740026479977</v>
      </c>
      <c r="L616" s="12">
        <v>109.41561003971995</v>
      </c>
      <c r="M616" s="12">
        <v>12.333521508847998</v>
      </c>
      <c r="N616" s="12">
        <v>185.00282263271995</v>
      </c>
    </row>
    <row r="617" spans="1:14" ht="25" outlineLevel="3" x14ac:dyDescent="0.25">
      <c r="A617" s="2" t="s">
        <v>1085</v>
      </c>
      <c r="B617" s="4" t="s">
        <v>59</v>
      </c>
      <c r="C617" s="4" t="s">
        <v>60</v>
      </c>
      <c r="D617" s="4" t="s">
        <v>1086</v>
      </c>
      <c r="E617" s="9" t="s">
        <v>1087</v>
      </c>
      <c r="F617" s="11" t="s">
        <v>206</v>
      </c>
      <c r="G617" s="61">
        <v>5</v>
      </c>
      <c r="H617" s="32">
        <v>0.34139999999999993</v>
      </c>
      <c r="I617" s="13">
        <v>12.268952790599998</v>
      </c>
      <c r="J617" s="13">
        <v>61.34476395299999</v>
      </c>
      <c r="K617" s="13">
        <v>6.0994403666878991</v>
      </c>
      <c r="L617" s="13">
        <v>30.497201833439497</v>
      </c>
      <c r="M617" s="13">
        <v>18.368393157287898</v>
      </c>
      <c r="N617" s="13">
        <v>91.841965786439488</v>
      </c>
    </row>
    <row r="618" spans="1:14" ht="25" outlineLevel="3" x14ac:dyDescent="0.25">
      <c r="A618" s="1" t="s">
        <v>1088</v>
      </c>
      <c r="B618" s="3" t="s">
        <v>221</v>
      </c>
      <c r="C618" s="3" t="s">
        <v>60</v>
      </c>
      <c r="D618" s="3" t="s">
        <v>1089</v>
      </c>
      <c r="E618" s="8" t="s">
        <v>1090</v>
      </c>
      <c r="F618" s="10" t="s">
        <v>206</v>
      </c>
      <c r="G618" s="62">
        <v>4</v>
      </c>
      <c r="H618" s="31">
        <v>0.34139999999999993</v>
      </c>
      <c r="I618" s="12">
        <v>19.858273395999998</v>
      </c>
      <c r="J618" s="12">
        <v>79.433093583999991</v>
      </c>
      <c r="K618" s="12">
        <v>11.421454030461998</v>
      </c>
      <c r="L618" s="12">
        <v>45.685816121847992</v>
      </c>
      <c r="M618" s="12">
        <v>31.279727426461996</v>
      </c>
      <c r="N618" s="12">
        <v>125.11890970584798</v>
      </c>
    </row>
    <row r="619" spans="1:14" ht="25" outlineLevel="3" x14ac:dyDescent="0.25">
      <c r="A619" s="2" t="s">
        <v>1091</v>
      </c>
      <c r="B619" s="4" t="s">
        <v>59</v>
      </c>
      <c r="C619" s="4" t="s">
        <v>60</v>
      </c>
      <c r="D619" s="4" t="s">
        <v>1092</v>
      </c>
      <c r="E619" s="9" t="s">
        <v>1093</v>
      </c>
      <c r="F619" s="11" t="s">
        <v>206</v>
      </c>
      <c r="G619" s="61">
        <v>10</v>
      </c>
      <c r="H619" s="32">
        <v>0.34139999999999993</v>
      </c>
      <c r="I619" s="13">
        <v>19.344820352399999</v>
      </c>
      <c r="J619" s="13">
        <v>193.44820352400001</v>
      </c>
      <c r="K619" s="13">
        <v>6.3249900891381969</v>
      </c>
      <c r="L619" s="13">
        <v>63.249900891381969</v>
      </c>
      <c r="M619" s="13">
        <v>25.669810441538196</v>
      </c>
      <c r="N619" s="13">
        <v>256.69810441538198</v>
      </c>
    </row>
    <row r="620" spans="1:14" outlineLevel="2" x14ac:dyDescent="0.25">
      <c r="A620" s="14" t="s">
        <v>1094</v>
      </c>
      <c r="B620" s="50"/>
      <c r="C620" s="51"/>
      <c r="D620" s="51"/>
      <c r="E620" s="51" t="s">
        <v>1095</v>
      </c>
      <c r="F620" s="15"/>
      <c r="G620" s="60"/>
      <c r="H620" s="30">
        <v>0.34139999999999993</v>
      </c>
      <c r="I620" s="16"/>
      <c r="J620" s="16">
        <v>2589.4185570432001</v>
      </c>
      <c r="K620" s="16"/>
      <c r="L620" s="16">
        <v>25.779853383042791</v>
      </c>
      <c r="M620" s="16"/>
      <c r="N620" s="16">
        <v>2615.1984104262428</v>
      </c>
    </row>
    <row r="621" spans="1:14" ht="25" outlineLevel="3" x14ac:dyDescent="0.25">
      <c r="A621" s="1" t="s">
        <v>1096</v>
      </c>
      <c r="B621" s="3" t="s">
        <v>59</v>
      </c>
      <c r="C621" s="3" t="s">
        <v>60</v>
      </c>
      <c r="D621" s="3" t="s">
        <v>1097</v>
      </c>
      <c r="E621" s="8" t="s">
        <v>1098</v>
      </c>
      <c r="F621" s="10" t="s">
        <v>206</v>
      </c>
      <c r="G621" s="62">
        <v>2</v>
      </c>
      <c r="H621" s="31">
        <v>0.34139999999999993</v>
      </c>
      <c r="I621" s="12">
        <v>1294.7092785216</v>
      </c>
      <c r="J621" s="12">
        <v>2589.4185570432001</v>
      </c>
      <c r="K621" s="12">
        <v>12.889926691521396</v>
      </c>
      <c r="L621" s="12">
        <v>25.779853383042791</v>
      </c>
      <c r="M621" s="12">
        <v>1307.5992052131214</v>
      </c>
      <c r="N621" s="12">
        <v>2615.1984104262428</v>
      </c>
    </row>
    <row r="622" spans="1:14" outlineLevel="2" x14ac:dyDescent="0.25">
      <c r="A622" s="14" t="s">
        <v>1099</v>
      </c>
      <c r="B622" s="50"/>
      <c r="C622" s="51"/>
      <c r="D622" s="51"/>
      <c r="E622" s="51" t="s">
        <v>1100</v>
      </c>
      <c r="F622" s="15"/>
      <c r="G622" s="60"/>
      <c r="H622" s="30">
        <v>0.34139999999999993</v>
      </c>
      <c r="I622" s="16"/>
      <c r="J622" s="16">
        <v>130.73659992</v>
      </c>
      <c r="K622" s="16"/>
      <c r="L622" s="16">
        <v>12.957111715229985</v>
      </c>
      <c r="M622" s="16"/>
      <c r="N622" s="16">
        <v>143.69371163522999</v>
      </c>
    </row>
    <row r="623" spans="1:14" ht="37.5" outlineLevel="3" x14ac:dyDescent="0.25">
      <c r="A623" s="2" t="s">
        <v>1101</v>
      </c>
      <c r="B623" s="4" t="s">
        <v>221</v>
      </c>
      <c r="C623" s="4" t="s">
        <v>60</v>
      </c>
      <c r="D623" s="4" t="s">
        <v>1102</v>
      </c>
      <c r="E623" s="9" t="s">
        <v>1103</v>
      </c>
      <c r="F623" s="11" t="s">
        <v>206</v>
      </c>
      <c r="G623" s="61">
        <v>9</v>
      </c>
      <c r="H623" s="32">
        <v>0.34139999999999993</v>
      </c>
      <c r="I623" s="13">
        <v>14.526288879999999</v>
      </c>
      <c r="J623" s="13">
        <v>130.73659992</v>
      </c>
      <c r="K623" s="13">
        <v>1.4396790794700003</v>
      </c>
      <c r="L623" s="13">
        <v>12.957111715229985</v>
      </c>
      <c r="M623" s="13">
        <v>15.965967959469999</v>
      </c>
      <c r="N623" s="13">
        <v>143.69371163522999</v>
      </c>
    </row>
    <row r="624" spans="1:14" outlineLevel="2" x14ac:dyDescent="0.25">
      <c r="A624" s="14" t="s">
        <v>1104</v>
      </c>
      <c r="B624" s="50"/>
      <c r="C624" s="51"/>
      <c r="D624" s="51"/>
      <c r="E624" s="51" t="s">
        <v>980</v>
      </c>
      <c r="F624" s="15"/>
      <c r="G624" s="60"/>
      <c r="H624" s="30">
        <v>0.34139999999999948</v>
      </c>
      <c r="I624" s="16"/>
      <c r="J624" s="16">
        <v>1224.0123690079997</v>
      </c>
      <c r="K624" s="16"/>
      <c r="L624" s="16">
        <v>86.467125512968153</v>
      </c>
      <c r="M624" s="16"/>
      <c r="N624" s="16">
        <v>1310.4794945209678</v>
      </c>
    </row>
    <row r="625" spans="1:14" ht="25" outlineLevel="3" x14ac:dyDescent="0.25">
      <c r="A625" s="1" t="s">
        <v>1105</v>
      </c>
      <c r="B625" s="3" t="s">
        <v>59</v>
      </c>
      <c r="C625" s="3" t="s">
        <v>60</v>
      </c>
      <c r="D625" s="3" t="s">
        <v>1106</v>
      </c>
      <c r="E625" s="8" t="s">
        <v>1107</v>
      </c>
      <c r="F625" s="10" t="s">
        <v>206</v>
      </c>
      <c r="G625" s="62">
        <v>2</v>
      </c>
      <c r="H625" s="31">
        <v>0.3413999999999997</v>
      </c>
      <c r="I625" s="12">
        <v>217.08289351199997</v>
      </c>
      <c r="J625" s="12">
        <v>434.16578702399994</v>
      </c>
      <c r="K625" s="12">
        <v>17.9623959815207</v>
      </c>
      <c r="L625" s="12">
        <v>35.9247919630414</v>
      </c>
      <c r="M625" s="12">
        <v>235.04528949352067</v>
      </c>
      <c r="N625" s="12">
        <v>470.09057898704134</v>
      </c>
    </row>
    <row r="626" spans="1:14" ht="25" outlineLevel="3" x14ac:dyDescent="0.25">
      <c r="A626" s="2" t="s">
        <v>1108</v>
      </c>
      <c r="B626" s="4" t="s">
        <v>59</v>
      </c>
      <c r="C626" s="4" t="s">
        <v>60</v>
      </c>
      <c r="D626" s="4" t="s">
        <v>1109</v>
      </c>
      <c r="E626" s="9" t="s">
        <v>1110</v>
      </c>
      <c r="F626" s="11" t="s">
        <v>206</v>
      </c>
      <c r="G626" s="61">
        <v>4</v>
      </c>
      <c r="H626" s="32">
        <v>0.3413999999999997</v>
      </c>
      <c r="I626" s="13">
        <v>197.46164549599996</v>
      </c>
      <c r="J626" s="13">
        <v>789.84658198399984</v>
      </c>
      <c r="K626" s="13">
        <v>12.635583387481688</v>
      </c>
      <c r="L626" s="13">
        <v>50.542333549926752</v>
      </c>
      <c r="M626" s="13">
        <v>210.09722888348165</v>
      </c>
      <c r="N626" s="13">
        <v>840.38891553392659</v>
      </c>
    </row>
    <row r="627" spans="1:14" x14ac:dyDescent="0.25">
      <c r="A627" s="33" t="s">
        <v>1111</v>
      </c>
      <c r="B627" s="46" t="s">
        <v>56</v>
      </c>
      <c r="C627" s="47" t="s">
        <v>56</v>
      </c>
      <c r="D627" s="47" t="s">
        <v>56</v>
      </c>
      <c r="E627" s="47" t="s">
        <v>1112</v>
      </c>
      <c r="F627" s="34" t="s">
        <v>56</v>
      </c>
      <c r="G627" s="58"/>
      <c r="H627" s="35">
        <v>0.34139999999999948</v>
      </c>
      <c r="I627" s="36"/>
      <c r="J627" s="36">
        <v>12717.820267968</v>
      </c>
      <c r="K627" s="36"/>
      <c r="L627" s="36">
        <v>280.84419392524774</v>
      </c>
      <c r="M627" s="36"/>
      <c r="N627" s="36">
        <v>12998.664461893246</v>
      </c>
    </row>
    <row r="628" spans="1:14" outlineLevel="1" x14ac:dyDescent="0.25">
      <c r="A628" s="37" t="s">
        <v>1113</v>
      </c>
      <c r="B628" s="48" t="s">
        <v>56</v>
      </c>
      <c r="C628" s="49" t="s">
        <v>56</v>
      </c>
      <c r="D628" s="49" t="s">
        <v>56</v>
      </c>
      <c r="E628" s="49" t="s">
        <v>416</v>
      </c>
      <c r="F628" s="38" t="s">
        <v>56</v>
      </c>
      <c r="G628" s="59"/>
      <c r="H628" s="39">
        <v>0.34139999999999993</v>
      </c>
      <c r="I628" s="40"/>
      <c r="J628" s="40">
        <v>8060.2048565599998</v>
      </c>
      <c r="K628" s="40"/>
      <c r="L628" s="40">
        <v>189.49503621324465</v>
      </c>
      <c r="M628" s="40"/>
      <c r="N628" s="40">
        <v>8249.6998927732438</v>
      </c>
    </row>
    <row r="629" spans="1:14" outlineLevel="2" x14ac:dyDescent="0.25">
      <c r="A629" s="41" t="s">
        <v>1114</v>
      </c>
      <c r="B629" s="42" t="s">
        <v>56</v>
      </c>
      <c r="C629" s="42" t="s">
        <v>56</v>
      </c>
      <c r="D629" s="42" t="s">
        <v>56</v>
      </c>
      <c r="E629" s="42" t="s">
        <v>1115</v>
      </c>
      <c r="F629" s="43" t="s">
        <v>56</v>
      </c>
      <c r="G629" s="63"/>
      <c r="H629" s="44">
        <v>0.34139999999999993</v>
      </c>
      <c r="I629" s="45"/>
      <c r="J629" s="45">
        <v>8060.2048565599998</v>
      </c>
      <c r="K629" s="45"/>
      <c r="L629" s="45">
        <v>189.49503621324465</v>
      </c>
      <c r="M629" s="45"/>
      <c r="N629" s="45">
        <v>8249.6998927732438</v>
      </c>
    </row>
    <row r="630" spans="1:14" ht="25" outlineLevel="3" x14ac:dyDescent="0.25">
      <c r="A630" s="2" t="s">
        <v>1116</v>
      </c>
      <c r="B630" s="4" t="s">
        <v>59</v>
      </c>
      <c r="C630" s="4" t="s">
        <v>60</v>
      </c>
      <c r="D630" s="4" t="s">
        <v>1117</v>
      </c>
      <c r="E630" s="9" t="s">
        <v>1118</v>
      </c>
      <c r="F630" s="11" t="s">
        <v>206</v>
      </c>
      <c r="G630" s="61">
        <v>4</v>
      </c>
      <c r="H630" s="32">
        <v>0.34140000000000015</v>
      </c>
      <c r="I630" s="13">
        <v>935.4447349344</v>
      </c>
      <c r="J630" s="13">
        <v>3741.7789397376</v>
      </c>
      <c r="K630" s="13">
        <v>21.950307031652642</v>
      </c>
      <c r="L630" s="13">
        <v>87.801228126610567</v>
      </c>
      <c r="M630" s="13">
        <v>957.39504196605264</v>
      </c>
      <c r="N630" s="13">
        <v>3829.5801678642106</v>
      </c>
    </row>
    <row r="631" spans="1:14" ht="25" outlineLevel="3" x14ac:dyDescent="0.25">
      <c r="A631" s="1" t="s">
        <v>1119</v>
      </c>
      <c r="B631" s="3" t="s">
        <v>59</v>
      </c>
      <c r="C631" s="3" t="s">
        <v>60</v>
      </c>
      <c r="D631" s="3" t="s">
        <v>601</v>
      </c>
      <c r="E631" s="8" t="s">
        <v>602</v>
      </c>
      <c r="F631" s="10" t="s">
        <v>206</v>
      </c>
      <c r="G631" s="62">
        <v>9</v>
      </c>
      <c r="H631" s="31">
        <v>0.34139999999999948</v>
      </c>
      <c r="I631" s="12">
        <v>19.304033743999998</v>
      </c>
      <c r="J631" s="12">
        <v>173.73630369599999</v>
      </c>
      <c r="K631" s="12">
        <v>6.7967207892384529</v>
      </c>
      <c r="L631" s="12">
        <v>61.170487103146058</v>
      </c>
      <c r="M631" s="12">
        <v>26.100754533238451</v>
      </c>
      <c r="N631" s="12">
        <v>234.90679079914605</v>
      </c>
    </row>
    <row r="632" spans="1:14" ht="25" outlineLevel="3" x14ac:dyDescent="0.25">
      <c r="A632" s="2" t="s">
        <v>1120</v>
      </c>
      <c r="B632" s="4" t="s">
        <v>221</v>
      </c>
      <c r="C632" s="4" t="s">
        <v>60</v>
      </c>
      <c r="D632" s="4" t="s">
        <v>1121</v>
      </c>
      <c r="E632" s="9" t="s">
        <v>1122</v>
      </c>
      <c r="F632" s="11" t="s">
        <v>206</v>
      </c>
      <c r="G632" s="61">
        <v>15</v>
      </c>
      <c r="H632" s="32">
        <v>0.34139999999999993</v>
      </c>
      <c r="I632" s="13">
        <v>254.86599999999999</v>
      </c>
      <c r="J632" s="13">
        <v>3822.99</v>
      </c>
      <c r="K632" s="13"/>
      <c r="L632" s="13"/>
      <c r="M632" s="13">
        <v>254.86599999999999</v>
      </c>
      <c r="N632" s="13">
        <v>3822.99</v>
      </c>
    </row>
    <row r="633" spans="1:14" ht="25" outlineLevel="3" x14ac:dyDescent="0.25">
      <c r="A633" s="1" t="s">
        <v>1123</v>
      </c>
      <c r="B633" s="3" t="s">
        <v>59</v>
      </c>
      <c r="C633" s="3" t="s">
        <v>60</v>
      </c>
      <c r="D633" s="3" t="s">
        <v>1124</v>
      </c>
      <c r="E633" s="8" t="s">
        <v>1125</v>
      </c>
      <c r="F633" s="10" t="s">
        <v>72</v>
      </c>
      <c r="G633" s="62">
        <v>4</v>
      </c>
      <c r="H633" s="31">
        <v>0.34139999999999993</v>
      </c>
      <c r="I633" s="12">
        <v>80.424903281599995</v>
      </c>
      <c r="J633" s="12">
        <v>321.69961312639998</v>
      </c>
      <c r="K633" s="12">
        <v>10.130830245872005</v>
      </c>
      <c r="L633" s="12">
        <v>40.52332098348802</v>
      </c>
      <c r="M633" s="12">
        <v>90.555733527472</v>
      </c>
      <c r="N633" s="12">
        <v>362.222934109888</v>
      </c>
    </row>
    <row r="634" spans="1:14" outlineLevel="1" x14ac:dyDescent="0.25">
      <c r="A634" s="37" t="s">
        <v>1126</v>
      </c>
      <c r="B634" s="48" t="s">
        <v>56</v>
      </c>
      <c r="C634" s="49" t="s">
        <v>56</v>
      </c>
      <c r="D634" s="49" t="s">
        <v>56</v>
      </c>
      <c r="E634" s="49" t="s">
        <v>613</v>
      </c>
      <c r="F634" s="38" t="s">
        <v>56</v>
      </c>
      <c r="G634" s="59"/>
      <c r="H634" s="39">
        <v>0.34140000000000015</v>
      </c>
      <c r="I634" s="40"/>
      <c r="J634" s="40">
        <v>4657.615411408</v>
      </c>
      <c r="K634" s="40"/>
      <c r="L634" s="40">
        <v>91.349157712003105</v>
      </c>
      <c r="M634" s="40"/>
      <c r="N634" s="40">
        <v>4748.964569120003</v>
      </c>
    </row>
    <row r="635" spans="1:14" outlineLevel="2" x14ac:dyDescent="0.25">
      <c r="A635" s="41" t="s">
        <v>1127</v>
      </c>
      <c r="B635" s="42" t="s">
        <v>56</v>
      </c>
      <c r="C635" s="42" t="s">
        <v>56</v>
      </c>
      <c r="D635" s="42" t="s">
        <v>56</v>
      </c>
      <c r="E635" s="42" t="s">
        <v>1115</v>
      </c>
      <c r="F635" s="43" t="s">
        <v>56</v>
      </c>
      <c r="G635" s="63"/>
      <c r="H635" s="44">
        <v>0.34140000000000015</v>
      </c>
      <c r="I635" s="45"/>
      <c r="J635" s="45">
        <v>4657.615411408</v>
      </c>
      <c r="K635" s="45"/>
      <c r="L635" s="45">
        <v>91.349157712003105</v>
      </c>
      <c r="M635" s="45"/>
      <c r="N635" s="45">
        <v>4748.964569120003</v>
      </c>
    </row>
    <row r="636" spans="1:14" ht="25" outlineLevel="3" x14ac:dyDescent="0.25">
      <c r="A636" s="2" t="s">
        <v>1128</v>
      </c>
      <c r="B636" s="4" t="s">
        <v>59</v>
      </c>
      <c r="C636" s="4" t="s">
        <v>60</v>
      </c>
      <c r="D636" s="4" t="s">
        <v>1117</v>
      </c>
      <c r="E636" s="9" t="s">
        <v>1118</v>
      </c>
      <c r="F636" s="11" t="s">
        <v>206</v>
      </c>
      <c r="G636" s="61">
        <v>2</v>
      </c>
      <c r="H636" s="32">
        <v>0.34140000000000015</v>
      </c>
      <c r="I636" s="13">
        <v>935.4447349344</v>
      </c>
      <c r="J636" s="13">
        <v>1870.8894698688</v>
      </c>
      <c r="K636" s="13">
        <v>21.950307031652642</v>
      </c>
      <c r="L636" s="13">
        <v>43.900614063305284</v>
      </c>
      <c r="M636" s="13">
        <v>957.39504196605264</v>
      </c>
      <c r="N636" s="13">
        <v>1914.7900839321053</v>
      </c>
    </row>
    <row r="637" spans="1:14" ht="25" outlineLevel="3" x14ac:dyDescent="0.25">
      <c r="A637" s="1" t="s">
        <v>1129</v>
      </c>
      <c r="B637" s="3" t="s">
        <v>59</v>
      </c>
      <c r="C637" s="3" t="s">
        <v>60</v>
      </c>
      <c r="D637" s="3" t="s">
        <v>601</v>
      </c>
      <c r="E637" s="8" t="s">
        <v>602</v>
      </c>
      <c r="F637" s="10" t="s">
        <v>206</v>
      </c>
      <c r="G637" s="62">
        <v>4</v>
      </c>
      <c r="H637" s="31">
        <v>0.3413999999999997</v>
      </c>
      <c r="I637" s="12">
        <v>19.304033743999998</v>
      </c>
      <c r="J637" s="12">
        <v>77.216134975999992</v>
      </c>
      <c r="K637" s="12">
        <v>6.7967207892384529</v>
      </c>
      <c r="L637" s="12">
        <v>27.186883156953812</v>
      </c>
      <c r="M637" s="12">
        <v>26.100754533238451</v>
      </c>
      <c r="N637" s="12">
        <v>104.4030181329538</v>
      </c>
    </row>
    <row r="638" spans="1:14" ht="25" outlineLevel="3" x14ac:dyDescent="0.25">
      <c r="A638" s="2" t="s">
        <v>1130</v>
      </c>
      <c r="B638" s="4" t="s">
        <v>221</v>
      </c>
      <c r="C638" s="4" t="s">
        <v>60</v>
      </c>
      <c r="D638" s="4" t="s">
        <v>1121</v>
      </c>
      <c r="E638" s="9" t="s">
        <v>1122</v>
      </c>
      <c r="F638" s="11" t="s">
        <v>206</v>
      </c>
      <c r="G638" s="61">
        <v>10</v>
      </c>
      <c r="H638" s="32">
        <v>0.34139999999999993</v>
      </c>
      <c r="I638" s="13">
        <v>254.86599999999999</v>
      </c>
      <c r="J638" s="13">
        <v>2548.66</v>
      </c>
      <c r="K638" s="13"/>
      <c r="L638" s="13"/>
      <c r="M638" s="13">
        <v>254.86599999999999</v>
      </c>
      <c r="N638" s="13">
        <v>2548.66</v>
      </c>
    </row>
    <row r="639" spans="1:14" ht="25" outlineLevel="3" x14ac:dyDescent="0.25">
      <c r="A639" s="1" t="s">
        <v>1131</v>
      </c>
      <c r="B639" s="3" t="s">
        <v>59</v>
      </c>
      <c r="C639" s="3" t="s">
        <v>60</v>
      </c>
      <c r="D639" s="3" t="s">
        <v>1124</v>
      </c>
      <c r="E639" s="8" t="s">
        <v>1125</v>
      </c>
      <c r="F639" s="10" t="s">
        <v>72</v>
      </c>
      <c r="G639" s="62">
        <v>2</v>
      </c>
      <c r="H639" s="31">
        <v>0.34139999999999993</v>
      </c>
      <c r="I639" s="12">
        <v>80.424903281599995</v>
      </c>
      <c r="J639" s="12">
        <v>160.84980656319999</v>
      </c>
      <c r="K639" s="12">
        <v>10.130830245872005</v>
      </c>
      <c r="L639" s="12">
        <v>20.26166049174401</v>
      </c>
      <c r="M639" s="12">
        <v>90.555733527472</v>
      </c>
      <c r="N639" s="12">
        <v>181.111467054944</v>
      </c>
    </row>
  </sheetData>
  <mergeCells count="58">
    <mergeCell ref="M26:N26"/>
    <mergeCell ref="G26:G27"/>
    <mergeCell ref="I26:J26"/>
    <mergeCell ref="A1:G1"/>
    <mergeCell ref="B2:E2"/>
    <mergeCell ref="B3:E3"/>
    <mergeCell ref="B4:E4"/>
    <mergeCell ref="B5:E5"/>
    <mergeCell ref="B6:E6"/>
    <mergeCell ref="F26:F27"/>
    <mergeCell ref="B7:E7"/>
    <mergeCell ref="B8:E8"/>
    <mergeCell ref="B9:E9"/>
    <mergeCell ref="A11:G11"/>
    <mergeCell ref="A12:B12"/>
    <mergeCell ref="C12:D12"/>
    <mergeCell ref="A26:A27"/>
    <mergeCell ref="K26:L26"/>
    <mergeCell ref="D26:D27"/>
    <mergeCell ref="C26:C27"/>
    <mergeCell ref="B26:B27"/>
    <mergeCell ref="E26:E27"/>
    <mergeCell ref="H26:H27"/>
    <mergeCell ref="F12:G12"/>
    <mergeCell ref="A13:B13"/>
    <mergeCell ref="C13:D13"/>
    <mergeCell ref="F13:G13"/>
    <mergeCell ref="A14:B14"/>
    <mergeCell ref="C14:D14"/>
    <mergeCell ref="F14:G14"/>
    <mergeCell ref="A15:B15"/>
    <mergeCell ref="C15:D15"/>
    <mergeCell ref="F15:G15"/>
    <mergeCell ref="A16:B16"/>
    <mergeCell ref="C16:D16"/>
    <mergeCell ref="F16:G16"/>
    <mergeCell ref="A17:B17"/>
    <mergeCell ref="C17:D17"/>
    <mergeCell ref="F17:G17"/>
    <mergeCell ref="A18:B18"/>
    <mergeCell ref="C18:D18"/>
    <mergeCell ref="F18:G18"/>
    <mergeCell ref="A19:B19"/>
    <mergeCell ref="C19:D19"/>
    <mergeCell ref="F19:G19"/>
    <mergeCell ref="A20:B20"/>
    <mergeCell ref="C20:D20"/>
    <mergeCell ref="F20:G20"/>
    <mergeCell ref="A25:N25"/>
    <mergeCell ref="A21:B21"/>
    <mergeCell ref="C21:D21"/>
    <mergeCell ref="F21:G21"/>
    <mergeCell ref="A22:B22"/>
    <mergeCell ref="C22:D22"/>
    <mergeCell ref="F22:G22"/>
    <mergeCell ref="A23:B23"/>
    <mergeCell ref="C23:D23"/>
    <mergeCell ref="F23:G23"/>
  </mergeCells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4F1D7-B4D0-4A9D-B72C-A7ADF7AD3F53}">
  <sheetPr>
    <outlinePr summaryBelow="0" summaryRight="0"/>
  </sheetPr>
  <dimension ref="A1:N591"/>
  <sheetViews>
    <sheetView showGridLines="0" topLeftCell="E25" zoomScale="80" zoomScaleNormal="80" zoomScalePageLayoutView="55" workbookViewId="0">
      <selection activeCell="N582" activeCellId="5" sqref="N28 N176 N396 N562 N575 N582"/>
    </sheetView>
  </sheetViews>
  <sheetFormatPr defaultColWidth="11.54296875" defaultRowHeight="12.5" outlineLevelRow="1" x14ac:dyDescent="0.25"/>
  <cols>
    <col min="1" max="1" width="12.26953125" customWidth="1"/>
    <col min="2" max="2" width="11.7265625" style="5" bestFit="1" customWidth="1"/>
    <col min="3" max="3" width="12.54296875" style="5" customWidth="1"/>
    <col min="4" max="4" width="11.54296875" style="5" customWidth="1"/>
    <col min="5" max="5" width="72.453125" customWidth="1"/>
    <col min="6" max="6" width="8.1796875" style="5" customWidth="1"/>
    <col min="7" max="7" width="11.7265625" style="6" customWidth="1"/>
    <col min="8" max="8" width="8.1796875" style="6" customWidth="1"/>
    <col min="9" max="12" width="16.6328125" style="6" customWidth="1"/>
    <col min="13" max="14" width="16.6328125" customWidth="1"/>
  </cols>
  <sheetData>
    <row r="1" spans="1:14" ht="18" customHeight="1" x14ac:dyDescent="0.25">
      <c r="A1" s="219" t="s">
        <v>0</v>
      </c>
      <c r="B1" s="220"/>
      <c r="C1" s="220"/>
      <c r="D1" s="220"/>
      <c r="E1" s="220"/>
      <c r="F1" s="220"/>
      <c r="G1" s="220"/>
      <c r="H1" s="27"/>
      <c r="I1" s="27"/>
      <c r="J1" s="27"/>
      <c r="K1" s="27"/>
      <c r="L1" s="27"/>
      <c r="M1" s="27"/>
      <c r="N1" s="27"/>
    </row>
    <row r="2" spans="1:14" ht="13" x14ac:dyDescent="0.3">
      <c r="A2" s="28" t="s">
        <v>1</v>
      </c>
      <c r="B2" s="221" t="s">
        <v>2</v>
      </c>
      <c r="C2" s="222"/>
      <c r="D2" s="222"/>
      <c r="E2" s="222"/>
      <c r="F2" s="18"/>
      <c r="G2" s="228"/>
      <c r="H2" s="27"/>
      <c r="I2" s="27"/>
      <c r="J2" s="27"/>
      <c r="K2" s="27"/>
      <c r="L2" s="27"/>
      <c r="M2" s="27"/>
      <c r="N2" s="27"/>
    </row>
    <row r="3" spans="1:14" ht="13" x14ac:dyDescent="0.3">
      <c r="A3" s="17" t="s">
        <v>3</v>
      </c>
      <c r="B3" s="223" t="s">
        <v>4</v>
      </c>
      <c r="C3" s="224"/>
      <c r="D3" s="224"/>
      <c r="E3" s="224"/>
      <c r="F3" s="19"/>
      <c r="G3" s="229"/>
      <c r="J3" s="27"/>
      <c r="K3" s="27"/>
      <c r="L3" s="27"/>
      <c r="M3" s="27"/>
      <c r="N3" s="27"/>
    </row>
    <row r="4" spans="1:14" ht="13" x14ac:dyDescent="0.3">
      <c r="A4" s="28" t="s">
        <v>5</v>
      </c>
      <c r="B4" s="223" t="s">
        <v>6</v>
      </c>
      <c r="C4" s="224"/>
      <c r="D4" s="224"/>
      <c r="E4" s="224"/>
      <c r="F4" s="20"/>
      <c r="G4" s="229"/>
      <c r="H4" s="27"/>
      <c r="I4" s="27"/>
      <c r="J4" s="27"/>
      <c r="K4" s="27"/>
      <c r="L4" s="27"/>
      <c r="M4" s="27"/>
      <c r="N4" s="27"/>
    </row>
    <row r="5" spans="1:14" ht="13" x14ac:dyDescent="0.3">
      <c r="A5" s="17" t="s">
        <v>7</v>
      </c>
      <c r="B5" s="223" t="s">
        <v>8</v>
      </c>
      <c r="C5" s="224"/>
      <c r="D5" s="224"/>
      <c r="E5" s="224"/>
      <c r="F5" s="20"/>
      <c r="G5" s="229"/>
      <c r="H5" s="27"/>
      <c r="I5" s="27"/>
      <c r="J5" s="27"/>
      <c r="K5" s="27"/>
      <c r="L5" s="27"/>
      <c r="M5" s="27"/>
      <c r="N5" s="27"/>
    </row>
    <row r="6" spans="1:14" ht="13" x14ac:dyDescent="0.3">
      <c r="A6" s="28" t="s">
        <v>9</v>
      </c>
      <c r="B6" s="223" t="s">
        <v>10</v>
      </c>
      <c r="C6" s="224"/>
      <c r="D6" s="224"/>
      <c r="E6" s="224"/>
      <c r="F6" s="19"/>
      <c r="G6" s="230"/>
      <c r="H6" s="27"/>
      <c r="I6" s="27"/>
      <c r="J6" s="27"/>
      <c r="K6" s="27"/>
      <c r="L6" s="27"/>
      <c r="M6" s="27"/>
      <c r="N6" s="27"/>
    </row>
    <row r="7" spans="1:14" ht="13" x14ac:dyDescent="0.3">
      <c r="A7" s="17" t="s">
        <v>11</v>
      </c>
      <c r="B7" s="223" t="s">
        <v>12</v>
      </c>
      <c r="C7" s="224"/>
      <c r="D7" s="224"/>
      <c r="E7" s="224"/>
      <c r="F7" s="19"/>
      <c r="G7" s="230"/>
      <c r="H7" s="27"/>
      <c r="I7" s="27"/>
      <c r="J7" s="27"/>
      <c r="K7" s="27"/>
      <c r="L7" s="27"/>
      <c r="M7" s="27"/>
      <c r="N7" s="27"/>
    </row>
    <row r="8" spans="1:14" ht="13" x14ac:dyDescent="0.3">
      <c r="A8" s="28" t="s">
        <v>13</v>
      </c>
      <c r="B8" s="223" t="s">
        <v>1161</v>
      </c>
      <c r="C8" s="224"/>
      <c r="D8" s="224"/>
      <c r="E8" s="224"/>
      <c r="F8" s="19"/>
      <c r="G8" s="230"/>
      <c r="H8" s="27"/>
      <c r="I8" s="27"/>
      <c r="J8" s="27"/>
      <c r="K8" s="27"/>
      <c r="L8" s="27"/>
      <c r="M8" s="27"/>
      <c r="N8" s="27"/>
    </row>
    <row r="9" spans="1:14" ht="13" x14ac:dyDescent="0.3">
      <c r="A9" s="17" t="s">
        <v>15</v>
      </c>
      <c r="B9" s="223" t="s">
        <v>16</v>
      </c>
      <c r="C9" s="224"/>
      <c r="D9" s="224"/>
      <c r="E9" s="224"/>
      <c r="F9" s="21"/>
      <c r="G9" s="231"/>
      <c r="H9" s="27"/>
      <c r="I9" s="27"/>
      <c r="J9" s="27"/>
      <c r="K9" s="27"/>
      <c r="L9" s="27"/>
      <c r="M9" s="27"/>
      <c r="N9" s="27"/>
    </row>
    <row r="10" spans="1:14" ht="13" x14ac:dyDescent="0.3">
      <c r="A10" s="22"/>
      <c r="B10" s="23"/>
      <c r="C10" s="23"/>
      <c r="D10" s="23"/>
      <c r="E10" s="23"/>
      <c r="F10" s="24"/>
      <c r="G10" s="232"/>
      <c r="H10" s="27"/>
      <c r="I10" s="27"/>
      <c r="J10" s="27"/>
      <c r="K10" s="27"/>
      <c r="L10" s="27"/>
      <c r="M10" s="27"/>
      <c r="N10" s="27"/>
    </row>
    <row r="11" spans="1:14" ht="18" customHeight="1" x14ac:dyDescent="0.25">
      <c r="A11" s="225" t="s">
        <v>17</v>
      </c>
      <c r="B11" s="226"/>
      <c r="C11" s="226"/>
      <c r="D11" s="226"/>
      <c r="E11" s="226"/>
      <c r="F11" s="226"/>
      <c r="G11" s="226"/>
      <c r="H11" s="27"/>
      <c r="I11" s="27"/>
      <c r="J11" s="27"/>
      <c r="K11" s="27"/>
      <c r="L11" s="27"/>
      <c r="M11" s="27"/>
      <c r="N11" s="27"/>
    </row>
    <row r="12" spans="1:14" ht="22.5" customHeight="1" x14ac:dyDescent="0.25">
      <c r="A12" s="227" t="s">
        <v>18</v>
      </c>
      <c r="B12" s="227"/>
      <c r="C12" s="227" t="s">
        <v>19</v>
      </c>
      <c r="D12" s="227"/>
      <c r="E12" s="25" t="s">
        <v>20</v>
      </c>
      <c r="F12" s="213" t="s">
        <v>21</v>
      </c>
      <c r="G12" s="214"/>
      <c r="H12" s="27"/>
      <c r="I12" s="27"/>
      <c r="J12" s="27"/>
      <c r="K12" s="27"/>
      <c r="L12" s="27"/>
      <c r="M12" s="27"/>
      <c r="N12" s="27"/>
    </row>
    <row r="13" spans="1:14" ht="13" x14ac:dyDescent="0.25">
      <c r="A13" s="209" t="s">
        <v>22</v>
      </c>
      <c r="B13" s="209"/>
      <c r="C13" s="210">
        <v>2810443.8699999987</v>
      </c>
      <c r="D13" s="210"/>
      <c r="E13" s="29" t="s">
        <v>23</v>
      </c>
      <c r="F13" s="233">
        <v>0.30199999999999999</v>
      </c>
      <c r="G13" s="234"/>
      <c r="H13" s="27"/>
      <c r="I13" s="27"/>
      <c r="J13" s="27"/>
      <c r="K13" s="27"/>
      <c r="L13" s="27"/>
      <c r="M13" s="27"/>
      <c r="N13" s="27"/>
    </row>
    <row r="14" spans="1:14" ht="13" x14ac:dyDescent="0.25">
      <c r="A14" s="211" t="s">
        <v>24</v>
      </c>
      <c r="B14" s="211"/>
      <c r="C14" s="212">
        <v>2158740.8699999992</v>
      </c>
      <c r="D14" s="212"/>
      <c r="E14" s="26" t="s">
        <v>25</v>
      </c>
      <c r="F14" s="235" t="s">
        <v>26</v>
      </c>
      <c r="G14" s="236"/>
      <c r="H14" s="27"/>
      <c r="I14" s="27"/>
      <c r="J14" s="27"/>
      <c r="K14" s="27"/>
      <c r="L14" s="27"/>
      <c r="M14" s="27"/>
      <c r="N14" s="27"/>
    </row>
    <row r="15" spans="1:14" ht="13" x14ac:dyDescent="0.25">
      <c r="A15" s="209" t="s">
        <v>27</v>
      </c>
      <c r="B15" s="209"/>
      <c r="C15" s="210">
        <v>1804455.5399999986</v>
      </c>
      <c r="D15" s="210"/>
      <c r="E15" s="29" t="s">
        <v>27</v>
      </c>
      <c r="F15" s="233">
        <v>0.30199999999999999</v>
      </c>
      <c r="G15" s="234"/>
      <c r="H15" s="27"/>
      <c r="I15" s="27"/>
      <c r="J15" s="27"/>
      <c r="K15" s="27"/>
      <c r="L15" s="27"/>
      <c r="M15" s="27"/>
      <c r="N15" s="27"/>
    </row>
    <row r="16" spans="1:14" ht="13" x14ac:dyDescent="0.25">
      <c r="A16" s="211" t="s">
        <v>28</v>
      </c>
      <c r="B16" s="211"/>
      <c r="C16" s="212">
        <v>632857.17999999959</v>
      </c>
      <c r="D16" s="212"/>
      <c r="E16" s="26" t="s">
        <v>28</v>
      </c>
      <c r="F16" s="235">
        <v>0.30199999999999999</v>
      </c>
      <c r="G16" s="236"/>
      <c r="H16" s="27"/>
      <c r="I16" s="27"/>
      <c r="J16" s="27"/>
      <c r="K16" s="27"/>
      <c r="L16" s="27"/>
      <c r="M16" s="27"/>
      <c r="N16" s="27"/>
    </row>
    <row r="17" spans="1:14" ht="13" x14ac:dyDescent="0.25">
      <c r="A17" s="209" t="s">
        <v>29</v>
      </c>
      <c r="B17" s="209"/>
      <c r="C17" s="210">
        <v>1005988.3300000001</v>
      </c>
      <c r="D17" s="210"/>
      <c r="E17" s="29" t="s">
        <v>30</v>
      </c>
      <c r="F17" s="233" t="s">
        <v>26</v>
      </c>
      <c r="G17" s="234"/>
      <c r="H17" s="27"/>
      <c r="I17" s="27"/>
      <c r="J17" s="27"/>
      <c r="K17" s="27"/>
      <c r="L17" s="27"/>
      <c r="M17" s="27"/>
      <c r="N17" s="27"/>
    </row>
    <row r="18" spans="1:14" ht="13" x14ac:dyDescent="0.25">
      <c r="A18" s="211" t="s">
        <v>31</v>
      </c>
      <c r="B18" s="211"/>
      <c r="C18" s="212">
        <v>0</v>
      </c>
      <c r="D18" s="212"/>
      <c r="E18" s="26" t="s">
        <v>31</v>
      </c>
      <c r="F18" s="235">
        <v>0.30199999999999999</v>
      </c>
      <c r="G18" s="236"/>
      <c r="H18" s="27"/>
      <c r="I18" s="27"/>
      <c r="J18" s="27"/>
      <c r="K18" s="27"/>
      <c r="L18" s="27"/>
      <c r="M18" s="27"/>
      <c r="N18" s="27"/>
    </row>
    <row r="19" spans="1:14" ht="13" x14ac:dyDescent="0.25">
      <c r="A19" s="209" t="s">
        <v>32</v>
      </c>
      <c r="B19" s="209"/>
      <c r="C19" s="210">
        <v>271223.71999999997</v>
      </c>
      <c r="D19" s="210"/>
      <c r="E19" s="29" t="s">
        <v>32</v>
      </c>
      <c r="F19" s="233">
        <v>0.30199999999999999</v>
      </c>
      <c r="G19" s="234"/>
      <c r="H19" s="27"/>
      <c r="I19" s="27"/>
      <c r="J19" s="27"/>
      <c r="K19" s="27"/>
      <c r="L19" s="27"/>
      <c r="M19" s="27"/>
      <c r="N19" s="27"/>
    </row>
    <row r="20" spans="1:14" ht="13" x14ac:dyDescent="0.25">
      <c r="A20" s="203" t="s">
        <v>33</v>
      </c>
      <c r="B20" s="204"/>
      <c r="C20" s="205">
        <v>101854.04</v>
      </c>
      <c r="D20" s="206"/>
      <c r="E20" s="26" t="s">
        <v>34</v>
      </c>
      <c r="F20" s="235">
        <v>0.30199999999999999</v>
      </c>
      <c r="G20" s="236"/>
      <c r="H20" s="27"/>
      <c r="I20" s="27"/>
      <c r="J20" s="27"/>
      <c r="K20" s="27"/>
      <c r="L20" s="27"/>
      <c r="M20" s="27"/>
      <c r="N20" s="27"/>
    </row>
    <row r="21" spans="1:14" ht="13" x14ac:dyDescent="0.25">
      <c r="A21" s="197" t="s">
        <v>35</v>
      </c>
      <c r="B21" s="198"/>
      <c r="C21" s="199">
        <v>0</v>
      </c>
      <c r="D21" s="200"/>
      <c r="E21" s="29" t="s">
        <v>36</v>
      </c>
      <c r="F21" s="233">
        <v>0.30199999999999999</v>
      </c>
      <c r="G21" s="234"/>
      <c r="H21" s="27"/>
      <c r="I21" s="27"/>
      <c r="J21" s="27"/>
      <c r="K21" s="27"/>
      <c r="L21" s="27"/>
      <c r="M21" s="27"/>
      <c r="N21" s="27"/>
    </row>
    <row r="22" spans="1:14" ht="13" x14ac:dyDescent="0.25">
      <c r="A22" s="203" t="s">
        <v>37</v>
      </c>
      <c r="B22" s="204"/>
      <c r="C22" s="205">
        <v>0</v>
      </c>
      <c r="D22" s="206"/>
      <c r="E22" s="26" t="s">
        <v>38</v>
      </c>
      <c r="F22" s="235">
        <v>0.30199999999999999</v>
      </c>
      <c r="G22" s="236"/>
      <c r="H22" s="27"/>
      <c r="I22" s="27"/>
      <c r="J22" s="27"/>
      <c r="K22" s="27"/>
      <c r="L22" s="27"/>
      <c r="M22" s="27"/>
      <c r="N22" s="27"/>
    </row>
    <row r="23" spans="1:14" ht="13" x14ac:dyDescent="0.25">
      <c r="A23" s="197" t="s">
        <v>39</v>
      </c>
      <c r="B23" s="198"/>
      <c r="C23" s="199">
        <v>53.39</v>
      </c>
      <c r="D23" s="200"/>
      <c r="E23" s="29" t="s">
        <v>40</v>
      </c>
      <c r="F23" s="233">
        <v>0.30199999999999999</v>
      </c>
      <c r="G23" s="234"/>
      <c r="H23" s="27"/>
      <c r="I23" s="27"/>
      <c r="J23" s="27"/>
      <c r="K23" s="27"/>
      <c r="L23" s="27"/>
      <c r="M23" s="27"/>
      <c r="N23" s="27"/>
    </row>
    <row r="24" spans="1:14" ht="13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8" customHeight="1" x14ac:dyDescent="0.25">
      <c r="A25" s="195" t="s">
        <v>41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</row>
    <row r="26" spans="1:14" ht="21.75" customHeight="1" x14ac:dyDescent="0.25">
      <c r="A26" s="215" t="s">
        <v>42</v>
      </c>
      <c r="B26" s="215" t="s">
        <v>43</v>
      </c>
      <c r="C26" s="215" t="s">
        <v>18</v>
      </c>
      <c r="D26" s="215" t="s">
        <v>44</v>
      </c>
      <c r="E26" s="215" t="s">
        <v>11</v>
      </c>
      <c r="F26" s="215" t="s">
        <v>45</v>
      </c>
      <c r="G26" s="215" t="s">
        <v>46</v>
      </c>
      <c r="H26" s="216" t="s">
        <v>47</v>
      </c>
      <c r="I26" s="215" t="s">
        <v>48</v>
      </c>
      <c r="J26" s="215"/>
      <c r="K26" s="215" t="s">
        <v>49</v>
      </c>
      <c r="L26" s="215"/>
      <c r="M26" s="215" t="s">
        <v>19</v>
      </c>
      <c r="N26" s="215"/>
    </row>
    <row r="27" spans="1:14" ht="17.25" customHeight="1" x14ac:dyDescent="0.25">
      <c r="A27" s="215"/>
      <c r="B27" s="215"/>
      <c r="C27" s="215"/>
      <c r="D27" s="215"/>
      <c r="E27" s="215"/>
      <c r="F27" s="215"/>
      <c r="G27" s="215"/>
      <c r="H27" s="217"/>
      <c r="I27" s="7" t="s">
        <v>50</v>
      </c>
      <c r="J27" s="7" t="s">
        <v>22</v>
      </c>
      <c r="K27" s="7" t="s">
        <v>50</v>
      </c>
      <c r="L27" s="7" t="s">
        <v>22</v>
      </c>
      <c r="M27" s="7" t="s">
        <v>50</v>
      </c>
      <c r="N27" s="7" t="s">
        <v>22</v>
      </c>
    </row>
    <row r="28" spans="1:14" x14ac:dyDescent="0.25">
      <c r="A28" s="33" t="s">
        <v>51</v>
      </c>
      <c r="B28" s="46"/>
      <c r="C28" s="47"/>
      <c r="D28" s="47"/>
      <c r="E28" s="47" t="s">
        <v>52</v>
      </c>
      <c r="F28" s="34"/>
      <c r="G28" s="237"/>
      <c r="H28" s="35" t="s">
        <v>26</v>
      </c>
      <c r="I28" s="36"/>
      <c r="J28" s="36">
        <v>0</v>
      </c>
      <c r="K28" s="36"/>
      <c r="L28" s="36">
        <v>0</v>
      </c>
      <c r="M28" s="36"/>
      <c r="N28" s="36">
        <v>1651975.0199999993</v>
      </c>
    </row>
    <row r="29" spans="1:14" collapsed="1" x14ac:dyDescent="0.25">
      <c r="A29" s="37" t="s">
        <v>53</v>
      </c>
      <c r="B29" s="48"/>
      <c r="C29" s="49"/>
      <c r="D29" s="49"/>
      <c r="E29" s="49" t="s">
        <v>54</v>
      </c>
      <c r="F29" s="38"/>
      <c r="G29" s="238"/>
      <c r="H29" s="39" t="s">
        <v>26</v>
      </c>
      <c r="I29" s="40"/>
      <c r="J29" s="40">
        <v>636279.68000000005</v>
      </c>
      <c r="K29" s="40"/>
      <c r="L29" s="40">
        <v>262697.40000000014</v>
      </c>
      <c r="M29" s="40"/>
      <c r="N29" s="40">
        <v>898977.25999999978</v>
      </c>
    </row>
    <row r="30" spans="1:14" hidden="1" outlineLevel="1" x14ac:dyDescent="0.25">
      <c r="A30" s="14" t="s">
        <v>55</v>
      </c>
      <c r="B30" s="50" t="s">
        <v>56</v>
      </c>
      <c r="C30" s="51" t="s">
        <v>56</v>
      </c>
      <c r="D30" s="51" t="s">
        <v>56</v>
      </c>
      <c r="E30" s="51" t="s">
        <v>57</v>
      </c>
      <c r="F30" s="15" t="s">
        <v>56</v>
      </c>
      <c r="G30" s="239"/>
      <c r="H30" s="30" t="s">
        <v>26</v>
      </c>
      <c r="I30" s="16"/>
      <c r="J30" s="16">
        <v>16333.36</v>
      </c>
      <c r="K30" s="16"/>
      <c r="L30" s="16">
        <v>38125.089999999997</v>
      </c>
      <c r="M30" s="16"/>
      <c r="N30" s="16">
        <v>54458.47</v>
      </c>
    </row>
    <row r="31" spans="1:14" ht="25" hidden="1" outlineLevel="1" x14ac:dyDescent="0.25">
      <c r="A31" s="2" t="s">
        <v>58</v>
      </c>
      <c r="B31" s="4" t="s">
        <v>59</v>
      </c>
      <c r="C31" s="4" t="s">
        <v>60</v>
      </c>
      <c r="D31" s="4" t="s">
        <v>65</v>
      </c>
      <c r="E31" s="9" t="s">
        <v>66</v>
      </c>
      <c r="F31" s="11" t="s">
        <v>63</v>
      </c>
      <c r="G31" s="240">
        <v>158.36000000000001</v>
      </c>
      <c r="H31" s="32">
        <v>0.30199999999999999</v>
      </c>
      <c r="I31" s="13">
        <v>83.01</v>
      </c>
      <c r="J31" s="13">
        <v>13145.46</v>
      </c>
      <c r="K31" s="13">
        <v>182.12</v>
      </c>
      <c r="L31" s="13">
        <v>28840.52</v>
      </c>
      <c r="M31" s="13">
        <v>265.13</v>
      </c>
      <c r="N31" s="13">
        <v>41985.98</v>
      </c>
    </row>
    <row r="32" spans="1:14" ht="37.5" hidden="1" outlineLevel="1" x14ac:dyDescent="0.25">
      <c r="A32" s="1" t="s">
        <v>64</v>
      </c>
      <c r="B32" s="3" t="s">
        <v>59</v>
      </c>
      <c r="C32" s="3" t="s">
        <v>60</v>
      </c>
      <c r="D32" s="3" t="s">
        <v>61</v>
      </c>
      <c r="E32" s="8" t="s">
        <v>62</v>
      </c>
      <c r="F32" s="10" t="s">
        <v>63</v>
      </c>
      <c r="G32" s="241">
        <v>237.54</v>
      </c>
      <c r="H32" s="31">
        <v>0.30199999999999999</v>
      </c>
      <c r="I32" s="12">
        <v>4.05</v>
      </c>
      <c r="J32" s="12">
        <v>962.03</v>
      </c>
      <c r="K32" s="12">
        <v>8.33</v>
      </c>
      <c r="L32" s="12">
        <v>1978.7</v>
      </c>
      <c r="M32" s="12">
        <v>12.38</v>
      </c>
      <c r="N32" s="12">
        <v>2940.74</v>
      </c>
    </row>
    <row r="33" spans="1:14" ht="25" hidden="1" outlineLevel="1" x14ac:dyDescent="0.25">
      <c r="A33" s="2" t="s">
        <v>1162</v>
      </c>
      <c r="B33" s="4" t="s">
        <v>221</v>
      </c>
      <c r="C33" s="4" t="s">
        <v>60</v>
      </c>
      <c r="D33" s="4" t="s">
        <v>1163</v>
      </c>
      <c r="E33" s="9" t="s">
        <v>1164</v>
      </c>
      <c r="F33" s="11" t="s">
        <v>1165</v>
      </c>
      <c r="G33" s="240">
        <v>137.5</v>
      </c>
      <c r="H33" s="32">
        <v>0.30199999999999999</v>
      </c>
      <c r="I33" s="13">
        <v>0.93</v>
      </c>
      <c r="J33" s="13">
        <v>127.87</v>
      </c>
      <c r="K33" s="13">
        <v>14.049999999999999</v>
      </c>
      <c r="L33" s="13">
        <v>1931.87</v>
      </c>
      <c r="M33" s="13">
        <v>14.98</v>
      </c>
      <c r="N33" s="13">
        <v>2059.75</v>
      </c>
    </row>
    <row r="34" spans="1:14" ht="25" hidden="1" outlineLevel="1" x14ac:dyDescent="0.25">
      <c r="A34" s="1" t="s">
        <v>1166</v>
      </c>
      <c r="B34" s="3" t="s">
        <v>59</v>
      </c>
      <c r="C34" s="3" t="s">
        <v>60</v>
      </c>
      <c r="D34" s="3" t="s">
        <v>1167</v>
      </c>
      <c r="E34" s="8" t="s">
        <v>1168</v>
      </c>
      <c r="F34" s="10" t="s">
        <v>153</v>
      </c>
      <c r="G34" s="241">
        <v>4000</v>
      </c>
      <c r="H34" s="31">
        <v>0.30199999999999999</v>
      </c>
      <c r="I34" s="12">
        <v>0.2</v>
      </c>
      <c r="J34" s="12">
        <v>800</v>
      </c>
      <c r="K34" s="12">
        <v>0.52</v>
      </c>
      <c r="L34" s="12">
        <v>2080</v>
      </c>
      <c r="M34" s="12">
        <v>0.72</v>
      </c>
      <c r="N34" s="12">
        <v>2880</v>
      </c>
    </row>
    <row r="35" spans="1:14" ht="25" hidden="1" outlineLevel="1" x14ac:dyDescent="0.25">
      <c r="A35" s="2" t="s">
        <v>1169</v>
      </c>
      <c r="B35" s="4" t="s">
        <v>1170</v>
      </c>
      <c r="C35" s="4" t="s">
        <v>60</v>
      </c>
      <c r="D35" s="4" t="s">
        <v>1171</v>
      </c>
      <c r="E35" s="9" t="s">
        <v>1172</v>
      </c>
      <c r="F35" s="11" t="s">
        <v>206</v>
      </c>
      <c r="G35" s="240">
        <v>200</v>
      </c>
      <c r="H35" s="32">
        <v>0.30199999999999999</v>
      </c>
      <c r="I35" s="13">
        <v>0</v>
      </c>
      <c r="J35" s="13">
        <v>0</v>
      </c>
      <c r="K35" s="13">
        <v>1.73</v>
      </c>
      <c r="L35" s="13">
        <v>346</v>
      </c>
      <c r="M35" s="13">
        <v>1.73</v>
      </c>
      <c r="N35" s="13">
        <v>346</v>
      </c>
    </row>
    <row r="36" spans="1:14" ht="25" hidden="1" outlineLevel="1" x14ac:dyDescent="0.25">
      <c r="A36" s="1" t="s">
        <v>1173</v>
      </c>
      <c r="B36" s="3" t="s">
        <v>59</v>
      </c>
      <c r="C36" s="3" t="s">
        <v>60</v>
      </c>
      <c r="D36" s="3" t="s">
        <v>1174</v>
      </c>
      <c r="E36" s="8" t="s">
        <v>1175</v>
      </c>
      <c r="F36" s="10" t="s">
        <v>72</v>
      </c>
      <c r="G36" s="241">
        <v>1100</v>
      </c>
      <c r="H36" s="31">
        <v>0.30199999999999999</v>
      </c>
      <c r="I36" s="12">
        <v>1.18</v>
      </c>
      <c r="J36" s="12">
        <v>1298</v>
      </c>
      <c r="K36" s="12">
        <v>2.68</v>
      </c>
      <c r="L36" s="12">
        <v>2948</v>
      </c>
      <c r="M36" s="12">
        <v>3.86</v>
      </c>
      <c r="N36" s="12">
        <v>4246</v>
      </c>
    </row>
    <row r="37" spans="1:14" hidden="1" outlineLevel="1" x14ac:dyDescent="0.25">
      <c r="A37" s="14" t="s">
        <v>67</v>
      </c>
      <c r="B37" s="50"/>
      <c r="C37" s="51"/>
      <c r="D37" s="51"/>
      <c r="E37" s="51" t="s">
        <v>68</v>
      </c>
      <c r="F37" s="15"/>
      <c r="G37" s="239"/>
      <c r="H37" s="30" t="s">
        <v>26</v>
      </c>
      <c r="I37" s="16"/>
      <c r="J37" s="16">
        <v>216672.87000000002</v>
      </c>
      <c r="K37" s="16"/>
      <c r="L37" s="16">
        <v>49935.81</v>
      </c>
      <c r="M37" s="16"/>
      <c r="N37" s="16">
        <v>266608.75</v>
      </c>
    </row>
    <row r="38" spans="1:14" ht="37.5" hidden="1" outlineLevel="1" x14ac:dyDescent="0.25">
      <c r="A38" s="2" t="s">
        <v>69</v>
      </c>
      <c r="B38" s="4" t="s">
        <v>59</v>
      </c>
      <c r="C38" s="4" t="s">
        <v>60</v>
      </c>
      <c r="D38" s="4" t="s">
        <v>70</v>
      </c>
      <c r="E38" s="9" t="s">
        <v>71</v>
      </c>
      <c r="F38" s="11" t="s">
        <v>72</v>
      </c>
      <c r="G38" s="240">
        <v>16.23</v>
      </c>
      <c r="H38" s="32">
        <v>0.30199999999999999</v>
      </c>
      <c r="I38" s="13">
        <v>209.78</v>
      </c>
      <c r="J38" s="13">
        <v>3404.72</v>
      </c>
      <c r="K38" s="13">
        <v>36.5</v>
      </c>
      <c r="L38" s="13">
        <v>592.39</v>
      </c>
      <c r="M38" s="13">
        <v>246.28</v>
      </c>
      <c r="N38" s="13">
        <v>3997.12</v>
      </c>
    </row>
    <row r="39" spans="1:14" ht="25" hidden="1" outlineLevel="1" x14ac:dyDescent="0.25">
      <c r="A39" s="1" t="s">
        <v>73</v>
      </c>
      <c r="B39" s="3" t="s">
        <v>59</v>
      </c>
      <c r="C39" s="3" t="s">
        <v>60</v>
      </c>
      <c r="D39" s="3" t="s">
        <v>74</v>
      </c>
      <c r="E39" s="8" t="s">
        <v>75</v>
      </c>
      <c r="F39" s="10" t="s">
        <v>72</v>
      </c>
      <c r="G39" s="241">
        <v>16.23</v>
      </c>
      <c r="H39" s="31">
        <v>0.30199999999999999</v>
      </c>
      <c r="I39" s="12">
        <v>489.6</v>
      </c>
      <c r="J39" s="12">
        <v>7946.2</v>
      </c>
      <c r="K39" s="12">
        <v>46.49</v>
      </c>
      <c r="L39" s="12">
        <v>754.53</v>
      </c>
      <c r="M39" s="12">
        <v>536.09</v>
      </c>
      <c r="N39" s="12">
        <v>8700.74</v>
      </c>
    </row>
    <row r="40" spans="1:14" ht="37.5" hidden="1" outlineLevel="1" x14ac:dyDescent="0.25">
      <c r="A40" s="2" t="s">
        <v>76</v>
      </c>
      <c r="B40" s="4" t="s">
        <v>59</v>
      </c>
      <c r="C40" s="4" t="s">
        <v>60</v>
      </c>
      <c r="D40" s="4" t="s">
        <v>77</v>
      </c>
      <c r="E40" s="9" t="s">
        <v>78</v>
      </c>
      <c r="F40" s="11" t="s">
        <v>72</v>
      </c>
      <c r="G40" s="240">
        <v>38.909999999999997</v>
      </c>
      <c r="H40" s="32">
        <v>0.30199999999999999</v>
      </c>
      <c r="I40" s="13">
        <v>114.95</v>
      </c>
      <c r="J40" s="13">
        <v>4472.7</v>
      </c>
      <c r="K40" s="13">
        <v>10.54</v>
      </c>
      <c r="L40" s="13">
        <v>410.11</v>
      </c>
      <c r="M40" s="13">
        <v>125.49</v>
      </c>
      <c r="N40" s="13">
        <v>4882.8100000000004</v>
      </c>
    </row>
    <row r="41" spans="1:14" ht="37.5" hidden="1" outlineLevel="1" x14ac:dyDescent="0.25">
      <c r="A41" s="1" t="s">
        <v>79</v>
      </c>
      <c r="B41" s="3" t="s">
        <v>59</v>
      </c>
      <c r="C41" s="3" t="s">
        <v>60</v>
      </c>
      <c r="D41" s="3" t="s">
        <v>80</v>
      </c>
      <c r="E41" s="8" t="s">
        <v>81</v>
      </c>
      <c r="F41" s="10" t="s">
        <v>72</v>
      </c>
      <c r="G41" s="241">
        <v>145.79</v>
      </c>
      <c r="H41" s="31">
        <v>0.30199999999999999</v>
      </c>
      <c r="I41" s="12">
        <v>201.21</v>
      </c>
      <c r="J41" s="12">
        <v>29334.400000000001</v>
      </c>
      <c r="K41" s="12">
        <v>24.990000000000002</v>
      </c>
      <c r="L41" s="12">
        <v>3643.29</v>
      </c>
      <c r="M41" s="12">
        <v>226.2</v>
      </c>
      <c r="N41" s="12">
        <v>32977.69</v>
      </c>
    </row>
    <row r="42" spans="1:14" ht="25" hidden="1" outlineLevel="1" x14ac:dyDescent="0.25">
      <c r="A42" s="2" t="s">
        <v>82</v>
      </c>
      <c r="B42" s="4" t="s">
        <v>59</v>
      </c>
      <c r="C42" s="4" t="s">
        <v>60</v>
      </c>
      <c r="D42" s="4" t="s">
        <v>83</v>
      </c>
      <c r="E42" s="9" t="s">
        <v>84</v>
      </c>
      <c r="F42" s="11" t="s">
        <v>72</v>
      </c>
      <c r="G42" s="240">
        <v>145.79</v>
      </c>
      <c r="H42" s="32">
        <v>0.30199999999999999</v>
      </c>
      <c r="I42" s="13">
        <v>9.2799999999999994</v>
      </c>
      <c r="J42" s="13">
        <v>1352.93</v>
      </c>
      <c r="K42" s="13">
        <v>21.55</v>
      </c>
      <c r="L42" s="13">
        <v>3141.77</v>
      </c>
      <c r="M42" s="13">
        <v>30.83</v>
      </c>
      <c r="N42" s="13">
        <v>4494.7</v>
      </c>
    </row>
    <row r="43" spans="1:14" ht="25" hidden="1" outlineLevel="1" x14ac:dyDescent="0.25">
      <c r="A43" s="1" t="s">
        <v>85</v>
      </c>
      <c r="B43" s="3" t="s">
        <v>59</v>
      </c>
      <c r="C43" s="3" t="s">
        <v>60</v>
      </c>
      <c r="D43" s="3" t="s">
        <v>74</v>
      </c>
      <c r="E43" s="8" t="s">
        <v>75</v>
      </c>
      <c r="F43" s="10" t="s">
        <v>72</v>
      </c>
      <c r="G43" s="241">
        <v>145.79</v>
      </c>
      <c r="H43" s="31">
        <v>0.30199999999999999</v>
      </c>
      <c r="I43" s="12">
        <v>489.6</v>
      </c>
      <c r="J43" s="12">
        <v>71378.78</v>
      </c>
      <c r="K43" s="12">
        <v>46.49</v>
      </c>
      <c r="L43" s="12">
        <v>6777.77</v>
      </c>
      <c r="M43" s="12">
        <v>536.09</v>
      </c>
      <c r="N43" s="12">
        <v>78156.56</v>
      </c>
    </row>
    <row r="44" spans="1:14" ht="25" hidden="1" outlineLevel="1" x14ac:dyDescent="0.25">
      <c r="A44" s="2" t="s">
        <v>88</v>
      </c>
      <c r="B44" s="4" t="s">
        <v>221</v>
      </c>
      <c r="C44" s="4" t="s">
        <v>60</v>
      </c>
      <c r="D44" s="4" t="s">
        <v>1176</v>
      </c>
      <c r="E44" s="9" t="s">
        <v>1177</v>
      </c>
      <c r="F44" s="11" t="s">
        <v>72</v>
      </c>
      <c r="G44" s="240">
        <v>47.12</v>
      </c>
      <c r="H44" s="32">
        <v>0.30199999999999999</v>
      </c>
      <c r="I44" s="13">
        <v>70.150000000000006</v>
      </c>
      <c r="J44" s="13">
        <v>3305.46</v>
      </c>
      <c r="K44" s="13">
        <v>10.96</v>
      </c>
      <c r="L44" s="13">
        <v>516.42999999999995</v>
      </c>
      <c r="M44" s="13">
        <v>81.11</v>
      </c>
      <c r="N44" s="13">
        <v>3821.9</v>
      </c>
    </row>
    <row r="45" spans="1:14" ht="25" hidden="1" outlineLevel="1" x14ac:dyDescent="0.25">
      <c r="A45" s="1" t="s">
        <v>89</v>
      </c>
      <c r="B45" s="3" t="s">
        <v>1170</v>
      </c>
      <c r="C45" s="3" t="s">
        <v>60</v>
      </c>
      <c r="D45" s="3" t="s">
        <v>1178</v>
      </c>
      <c r="E45" s="8" t="s">
        <v>1179</v>
      </c>
      <c r="F45" s="10" t="s">
        <v>1165</v>
      </c>
      <c r="G45" s="241">
        <v>54.76</v>
      </c>
      <c r="H45" s="31">
        <v>0.30199999999999999</v>
      </c>
      <c r="I45" s="12">
        <v>0</v>
      </c>
      <c r="J45" s="12">
        <v>0</v>
      </c>
      <c r="K45" s="12">
        <v>6.65</v>
      </c>
      <c r="L45" s="12">
        <v>364.15</v>
      </c>
      <c r="M45" s="12">
        <v>6.65</v>
      </c>
      <c r="N45" s="12">
        <v>364.15</v>
      </c>
    </row>
    <row r="46" spans="1:14" ht="25" hidden="1" outlineLevel="1" x14ac:dyDescent="0.25">
      <c r="A46" s="2" t="s">
        <v>90</v>
      </c>
      <c r="B46" s="4" t="s">
        <v>59</v>
      </c>
      <c r="C46" s="4" t="s">
        <v>60</v>
      </c>
      <c r="D46" s="4" t="s">
        <v>1180</v>
      </c>
      <c r="E46" s="9" t="s">
        <v>1181</v>
      </c>
      <c r="F46" s="11" t="s">
        <v>72</v>
      </c>
      <c r="G46" s="240">
        <v>54.76</v>
      </c>
      <c r="H46" s="32">
        <v>0.30199999999999999</v>
      </c>
      <c r="I46" s="13">
        <v>252.17</v>
      </c>
      <c r="J46" s="13">
        <v>13808.82</v>
      </c>
      <c r="K46" s="13">
        <v>6.71</v>
      </c>
      <c r="L46" s="13">
        <v>367.43</v>
      </c>
      <c r="M46" s="13">
        <v>258.88</v>
      </c>
      <c r="N46" s="13">
        <v>14176.26</v>
      </c>
    </row>
    <row r="47" spans="1:14" ht="25" hidden="1" outlineLevel="1" x14ac:dyDescent="0.25">
      <c r="A47" s="1" t="s">
        <v>91</v>
      </c>
      <c r="B47" s="3" t="s">
        <v>221</v>
      </c>
      <c r="C47" s="3" t="s">
        <v>60</v>
      </c>
      <c r="D47" s="3" t="s">
        <v>1182</v>
      </c>
      <c r="E47" s="8" t="s">
        <v>1183</v>
      </c>
      <c r="F47" s="10" t="s">
        <v>72</v>
      </c>
      <c r="G47" s="241">
        <v>234.6</v>
      </c>
      <c r="H47" s="31">
        <v>0.30199999999999999</v>
      </c>
      <c r="I47" s="12">
        <v>89.399999999999991</v>
      </c>
      <c r="J47" s="12">
        <v>20973.24</v>
      </c>
      <c r="K47" s="12">
        <v>54.78</v>
      </c>
      <c r="L47" s="12">
        <v>12851.38</v>
      </c>
      <c r="M47" s="12">
        <v>144.18</v>
      </c>
      <c r="N47" s="12">
        <v>33824.620000000003</v>
      </c>
    </row>
    <row r="48" spans="1:14" ht="25" hidden="1" outlineLevel="1" x14ac:dyDescent="0.25">
      <c r="A48" s="2" t="s">
        <v>94</v>
      </c>
      <c r="B48" s="4" t="s">
        <v>59</v>
      </c>
      <c r="C48" s="4" t="s">
        <v>60</v>
      </c>
      <c r="D48" s="4" t="s">
        <v>101</v>
      </c>
      <c r="E48" s="9" t="s">
        <v>1184</v>
      </c>
      <c r="F48" s="11" t="s">
        <v>72</v>
      </c>
      <c r="G48" s="240">
        <v>22.56</v>
      </c>
      <c r="H48" s="32">
        <v>0.30199999999999999</v>
      </c>
      <c r="I48" s="13">
        <v>493.63</v>
      </c>
      <c r="J48" s="13">
        <v>11136.29</v>
      </c>
      <c r="K48" s="13">
        <v>57.74</v>
      </c>
      <c r="L48" s="13">
        <v>1302.6099999999999</v>
      </c>
      <c r="M48" s="13">
        <v>551.37</v>
      </c>
      <c r="N48" s="13">
        <v>12438.9</v>
      </c>
    </row>
    <row r="49" spans="1:14" ht="25" hidden="1" outlineLevel="1" x14ac:dyDescent="0.25">
      <c r="A49" s="1" t="s">
        <v>95</v>
      </c>
      <c r="B49" s="3" t="s">
        <v>59</v>
      </c>
      <c r="C49" s="3" t="s">
        <v>60</v>
      </c>
      <c r="D49" s="3" t="s">
        <v>104</v>
      </c>
      <c r="E49" s="8" t="s">
        <v>1185</v>
      </c>
      <c r="F49" s="10" t="s">
        <v>72</v>
      </c>
      <c r="G49" s="241">
        <v>22.19</v>
      </c>
      <c r="H49" s="31">
        <v>0.30199999999999999</v>
      </c>
      <c r="I49" s="12">
        <v>420.2</v>
      </c>
      <c r="J49" s="12">
        <v>9324.23</v>
      </c>
      <c r="K49" s="12">
        <v>27.27</v>
      </c>
      <c r="L49" s="12">
        <v>605.12</v>
      </c>
      <c r="M49" s="12">
        <v>447.47</v>
      </c>
      <c r="N49" s="12">
        <v>9929.35</v>
      </c>
    </row>
    <row r="50" spans="1:14" ht="25" hidden="1" outlineLevel="1" x14ac:dyDescent="0.25">
      <c r="A50" s="2" t="s">
        <v>96</v>
      </c>
      <c r="B50" s="4" t="s">
        <v>221</v>
      </c>
      <c r="C50" s="4" t="s">
        <v>60</v>
      </c>
      <c r="D50" s="4" t="s">
        <v>1182</v>
      </c>
      <c r="E50" s="9" t="s">
        <v>1183</v>
      </c>
      <c r="F50" s="11" t="s">
        <v>72</v>
      </c>
      <c r="G50" s="240">
        <v>24.48</v>
      </c>
      <c r="H50" s="32">
        <v>0.30199999999999999</v>
      </c>
      <c r="I50" s="13">
        <v>89.399999999999991</v>
      </c>
      <c r="J50" s="13">
        <v>2188.5100000000002</v>
      </c>
      <c r="K50" s="13">
        <v>54.78</v>
      </c>
      <c r="L50" s="13">
        <v>1341.01</v>
      </c>
      <c r="M50" s="13">
        <v>144.18</v>
      </c>
      <c r="N50" s="13">
        <v>3529.52</v>
      </c>
    </row>
    <row r="51" spans="1:14" ht="25" hidden="1" outlineLevel="1" x14ac:dyDescent="0.25">
      <c r="A51" s="1" t="s">
        <v>97</v>
      </c>
      <c r="B51" s="3" t="s">
        <v>59</v>
      </c>
      <c r="C51" s="3" t="s">
        <v>60</v>
      </c>
      <c r="D51" s="3" t="s">
        <v>101</v>
      </c>
      <c r="E51" s="8" t="s">
        <v>1184</v>
      </c>
      <c r="F51" s="10" t="s">
        <v>72</v>
      </c>
      <c r="G51" s="241">
        <v>11.27</v>
      </c>
      <c r="H51" s="31">
        <v>0.30199999999999999</v>
      </c>
      <c r="I51" s="12">
        <v>493.63</v>
      </c>
      <c r="J51" s="12">
        <v>5563.21</v>
      </c>
      <c r="K51" s="12">
        <v>57.74</v>
      </c>
      <c r="L51" s="12">
        <v>650.72</v>
      </c>
      <c r="M51" s="12">
        <v>551.37</v>
      </c>
      <c r="N51" s="12">
        <v>6213.93</v>
      </c>
    </row>
    <row r="52" spans="1:14" ht="25" hidden="1" outlineLevel="1" x14ac:dyDescent="0.25">
      <c r="A52" s="2" t="s">
        <v>100</v>
      </c>
      <c r="B52" s="4" t="s">
        <v>221</v>
      </c>
      <c r="C52" s="4" t="s">
        <v>60</v>
      </c>
      <c r="D52" s="4" t="s">
        <v>1182</v>
      </c>
      <c r="E52" s="9" t="s">
        <v>1183</v>
      </c>
      <c r="F52" s="11" t="s">
        <v>72</v>
      </c>
      <c r="G52" s="240">
        <v>220.61</v>
      </c>
      <c r="H52" s="32">
        <v>0.30199999999999999</v>
      </c>
      <c r="I52" s="13">
        <v>89.399999999999991</v>
      </c>
      <c r="J52" s="13">
        <v>19722.53</v>
      </c>
      <c r="K52" s="13">
        <v>54.78</v>
      </c>
      <c r="L52" s="13">
        <v>12085.01</v>
      </c>
      <c r="M52" s="13">
        <v>144.18</v>
      </c>
      <c r="N52" s="13">
        <v>31807.54</v>
      </c>
    </row>
    <row r="53" spans="1:14" ht="25" hidden="1" outlineLevel="1" x14ac:dyDescent="0.25">
      <c r="A53" s="1" t="s">
        <v>103</v>
      </c>
      <c r="B53" s="3" t="s">
        <v>59</v>
      </c>
      <c r="C53" s="3" t="s">
        <v>60</v>
      </c>
      <c r="D53" s="3" t="s">
        <v>101</v>
      </c>
      <c r="E53" s="8" t="s">
        <v>1184</v>
      </c>
      <c r="F53" s="10" t="s">
        <v>72</v>
      </c>
      <c r="G53" s="241">
        <v>15.77</v>
      </c>
      <c r="H53" s="31">
        <v>0.30199999999999999</v>
      </c>
      <c r="I53" s="12">
        <v>493.63</v>
      </c>
      <c r="J53" s="12">
        <v>7784.54</v>
      </c>
      <c r="K53" s="12">
        <v>57.74</v>
      </c>
      <c r="L53" s="12">
        <v>910.55</v>
      </c>
      <c r="M53" s="12">
        <v>551.37</v>
      </c>
      <c r="N53" s="12">
        <v>8695.1</v>
      </c>
    </row>
    <row r="54" spans="1:14" ht="25" hidden="1" outlineLevel="1" x14ac:dyDescent="0.25">
      <c r="A54" s="2" t="s">
        <v>106</v>
      </c>
      <c r="B54" s="4" t="s">
        <v>59</v>
      </c>
      <c r="C54" s="4" t="s">
        <v>60</v>
      </c>
      <c r="D54" s="4" t="s">
        <v>113</v>
      </c>
      <c r="E54" s="9" t="s">
        <v>114</v>
      </c>
      <c r="F54" s="11" t="s">
        <v>72</v>
      </c>
      <c r="G54" s="240">
        <v>21.29</v>
      </c>
      <c r="H54" s="32">
        <v>0.30199999999999999</v>
      </c>
      <c r="I54" s="13">
        <v>175.35</v>
      </c>
      <c r="J54" s="13">
        <v>3733.2</v>
      </c>
      <c r="K54" s="13">
        <v>43.12</v>
      </c>
      <c r="L54" s="13">
        <v>918.02</v>
      </c>
      <c r="M54" s="13">
        <v>218.47</v>
      </c>
      <c r="N54" s="13">
        <v>4651.22</v>
      </c>
    </row>
    <row r="55" spans="1:14" ht="25" hidden="1" outlineLevel="1" x14ac:dyDescent="0.25">
      <c r="A55" s="1" t="s">
        <v>107</v>
      </c>
      <c r="B55" s="3" t="s">
        <v>59</v>
      </c>
      <c r="C55" s="3" t="s">
        <v>60</v>
      </c>
      <c r="D55" s="3" t="s">
        <v>1186</v>
      </c>
      <c r="E55" s="8" t="s">
        <v>1187</v>
      </c>
      <c r="F55" s="10" t="s">
        <v>72</v>
      </c>
      <c r="G55" s="241">
        <v>269.58</v>
      </c>
      <c r="H55" s="31">
        <v>0.30199999999999999</v>
      </c>
      <c r="I55" s="12">
        <v>3.23</v>
      </c>
      <c r="J55" s="12">
        <v>870.74</v>
      </c>
      <c r="K55" s="12">
        <v>6.36</v>
      </c>
      <c r="L55" s="12">
        <v>1714.52</v>
      </c>
      <c r="M55" s="12">
        <v>9.59</v>
      </c>
      <c r="N55" s="12">
        <v>2585.27</v>
      </c>
    </row>
    <row r="56" spans="1:14" ht="25" hidden="1" outlineLevel="1" x14ac:dyDescent="0.25">
      <c r="A56" s="2" t="s">
        <v>108</v>
      </c>
      <c r="B56" s="4" t="s">
        <v>221</v>
      </c>
      <c r="C56" s="4" t="s">
        <v>60</v>
      </c>
      <c r="D56" s="4" t="s">
        <v>1188</v>
      </c>
      <c r="E56" s="9" t="s">
        <v>1189</v>
      </c>
      <c r="F56" s="11" t="s">
        <v>206</v>
      </c>
      <c r="G56" s="240">
        <v>1</v>
      </c>
      <c r="H56" s="32">
        <v>0.30199999999999999</v>
      </c>
      <c r="I56" s="13">
        <v>372.37</v>
      </c>
      <c r="J56" s="13">
        <v>372.37</v>
      </c>
      <c r="K56" s="13">
        <v>988.99999999999977</v>
      </c>
      <c r="L56" s="13">
        <v>989</v>
      </c>
      <c r="M56" s="13">
        <v>1361.37</v>
      </c>
      <c r="N56" s="13">
        <v>1361.37</v>
      </c>
    </row>
    <row r="57" spans="1:14" hidden="1" outlineLevel="1" x14ac:dyDescent="0.25">
      <c r="A57" s="14" t="s">
        <v>118</v>
      </c>
      <c r="B57" s="50"/>
      <c r="C57" s="51"/>
      <c r="D57" s="51"/>
      <c r="E57" s="51" t="s">
        <v>119</v>
      </c>
      <c r="F57" s="15"/>
      <c r="G57" s="239"/>
      <c r="H57" s="30" t="s">
        <v>26</v>
      </c>
      <c r="I57" s="16"/>
      <c r="J57" s="16">
        <v>132126.38</v>
      </c>
      <c r="K57" s="16"/>
      <c r="L57" s="16">
        <v>12856.549999999997</v>
      </c>
      <c r="M57" s="16"/>
      <c r="N57" s="16">
        <v>144982.94</v>
      </c>
    </row>
    <row r="58" spans="1:14" ht="25" hidden="1" outlineLevel="1" x14ac:dyDescent="0.25">
      <c r="A58" s="1" t="s">
        <v>120</v>
      </c>
      <c r="B58" s="3" t="s">
        <v>59</v>
      </c>
      <c r="C58" s="3" t="s">
        <v>60</v>
      </c>
      <c r="D58" s="3" t="s">
        <v>121</v>
      </c>
      <c r="E58" s="8" t="s">
        <v>122</v>
      </c>
      <c r="F58" s="10" t="s">
        <v>72</v>
      </c>
      <c r="G58" s="241">
        <v>286.02999999999997</v>
      </c>
      <c r="H58" s="31">
        <v>0.30199999999999999</v>
      </c>
      <c r="I58" s="12">
        <v>9.44</v>
      </c>
      <c r="J58" s="12">
        <v>2700.12</v>
      </c>
      <c r="K58" s="12">
        <v>13</v>
      </c>
      <c r="L58" s="12">
        <v>3718.39</v>
      </c>
      <c r="M58" s="12">
        <v>22.44</v>
      </c>
      <c r="N58" s="12">
        <v>6418.51</v>
      </c>
    </row>
    <row r="59" spans="1:14" ht="25" hidden="1" outlineLevel="1" x14ac:dyDescent="0.25">
      <c r="A59" s="2" t="s">
        <v>123</v>
      </c>
      <c r="B59" s="4" t="s">
        <v>221</v>
      </c>
      <c r="C59" s="4" t="s">
        <v>60</v>
      </c>
      <c r="D59" s="4" t="s">
        <v>1190</v>
      </c>
      <c r="E59" s="9" t="s">
        <v>1191</v>
      </c>
      <c r="F59" s="11" t="s">
        <v>72</v>
      </c>
      <c r="G59" s="240">
        <v>109.83</v>
      </c>
      <c r="H59" s="32">
        <v>0.30199999999999999</v>
      </c>
      <c r="I59" s="13">
        <v>158.38</v>
      </c>
      <c r="J59" s="13">
        <v>17394.87</v>
      </c>
      <c r="K59" s="13">
        <v>21.36</v>
      </c>
      <c r="L59" s="13">
        <v>2345.96</v>
      </c>
      <c r="M59" s="13">
        <v>179.74</v>
      </c>
      <c r="N59" s="13">
        <v>19740.84</v>
      </c>
    </row>
    <row r="60" spans="1:14" ht="25" hidden="1" outlineLevel="1" x14ac:dyDescent="0.25">
      <c r="A60" s="1" t="s">
        <v>126</v>
      </c>
      <c r="B60" s="3" t="s">
        <v>221</v>
      </c>
      <c r="C60" s="3" t="s">
        <v>60</v>
      </c>
      <c r="D60" s="3" t="s">
        <v>1192</v>
      </c>
      <c r="E60" s="8" t="s">
        <v>1193</v>
      </c>
      <c r="F60" s="10" t="s">
        <v>72</v>
      </c>
      <c r="G60" s="241">
        <v>200.83</v>
      </c>
      <c r="H60" s="31">
        <v>0.30199999999999999</v>
      </c>
      <c r="I60" s="12">
        <v>422.40999999999997</v>
      </c>
      <c r="J60" s="12">
        <v>84832.6</v>
      </c>
      <c r="K60" s="12">
        <v>21.36</v>
      </c>
      <c r="L60" s="12">
        <v>4289.72</v>
      </c>
      <c r="M60" s="12">
        <v>443.77</v>
      </c>
      <c r="N60" s="12">
        <v>89122.32</v>
      </c>
    </row>
    <row r="61" spans="1:14" ht="25" hidden="1" outlineLevel="1" x14ac:dyDescent="0.25">
      <c r="A61" s="2" t="s">
        <v>127</v>
      </c>
      <c r="B61" s="4" t="s">
        <v>59</v>
      </c>
      <c r="C61" s="4" t="s">
        <v>60</v>
      </c>
      <c r="D61" s="4" t="s">
        <v>128</v>
      </c>
      <c r="E61" s="9" t="s">
        <v>129</v>
      </c>
      <c r="F61" s="11" t="s">
        <v>72</v>
      </c>
      <c r="G61" s="240">
        <v>280.29000000000002</v>
      </c>
      <c r="H61" s="32">
        <v>0.30199999999999999</v>
      </c>
      <c r="I61" s="13">
        <v>10.39</v>
      </c>
      <c r="J61" s="13">
        <v>2912.21</v>
      </c>
      <c r="K61" s="13">
        <v>5.87</v>
      </c>
      <c r="L61" s="13">
        <v>1645.3</v>
      </c>
      <c r="M61" s="13">
        <v>16.260000000000002</v>
      </c>
      <c r="N61" s="13">
        <v>4557.51</v>
      </c>
    </row>
    <row r="62" spans="1:14" ht="25" hidden="1" outlineLevel="1" x14ac:dyDescent="0.25">
      <c r="A62" s="1" t="s">
        <v>130</v>
      </c>
      <c r="B62" s="3" t="s">
        <v>221</v>
      </c>
      <c r="C62" s="3" t="s">
        <v>60</v>
      </c>
      <c r="D62" s="3" t="s">
        <v>1190</v>
      </c>
      <c r="E62" s="8" t="s">
        <v>1191</v>
      </c>
      <c r="F62" s="10" t="s">
        <v>72</v>
      </c>
      <c r="G62" s="241">
        <v>14.89</v>
      </c>
      <c r="H62" s="31">
        <v>0.30199999999999999</v>
      </c>
      <c r="I62" s="12">
        <v>158.38</v>
      </c>
      <c r="J62" s="12">
        <v>2358.27</v>
      </c>
      <c r="K62" s="12">
        <v>21.36</v>
      </c>
      <c r="L62" s="12">
        <v>318.05</v>
      </c>
      <c r="M62" s="12">
        <v>179.74</v>
      </c>
      <c r="N62" s="12">
        <v>2676.32</v>
      </c>
    </row>
    <row r="63" spans="1:14" ht="25" hidden="1" outlineLevel="1" x14ac:dyDescent="0.25">
      <c r="A63" s="2" t="s">
        <v>1194</v>
      </c>
      <c r="B63" s="4" t="s">
        <v>221</v>
      </c>
      <c r="C63" s="4" t="s">
        <v>60</v>
      </c>
      <c r="D63" s="4" t="s">
        <v>1195</v>
      </c>
      <c r="E63" s="9" t="s">
        <v>1196</v>
      </c>
      <c r="F63" s="11" t="s">
        <v>72</v>
      </c>
      <c r="G63" s="240">
        <v>8.99</v>
      </c>
      <c r="H63" s="32">
        <v>0.30199999999999999</v>
      </c>
      <c r="I63" s="13">
        <v>2439.19</v>
      </c>
      <c r="J63" s="13">
        <v>21928.31</v>
      </c>
      <c r="K63" s="13">
        <v>59.97</v>
      </c>
      <c r="L63" s="13">
        <v>539.13</v>
      </c>
      <c r="M63" s="13">
        <v>2499.16</v>
      </c>
      <c r="N63" s="13">
        <v>22467.439999999999</v>
      </c>
    </row>
    <row r="64" spans="1:14" hidden="1" outlineLevel="1" x14ac:dyDescent="0.25">
      <c r="A64" s="14" t="s">
        <v>131</v>
      </c>
      <c r="B64" s="50"/>
      <c r="C64" s="51"/>
      <c r="D64" s="51"/>
      <c r="E64" s="51" t="s">
        <v>132</v>
      </c>
      <c r="F64" s="15"/>
      <c r="G64" s="239"/>
      <c r="H64" s="30" t="s">
        <v>26</v>
      </c>
      <c r="I64" s="16"/>
      <c r="J64" s="16">
        <v>28027.54</v>
      </c>
      <c r="K64" s="16"/>
      <c r="L64" s="16">
        <v>22396.280000000002</v>
      </c>
      <c r="M64" s="16"/>
      <c r="N64" s="16">
        <v>50423.82</v>
      </c>
    </row>
    <row r="65" spans="1:14" ht="25" hidden="1" outlineLevel="1" x14ac:dyDescent="0.25">
      <c r="A65" s="1" t="s">
        <v>133</v>
      </c>
      <c r="B65" s="3" t="s">
        <v>59</v>
      </c>
      <c r="C65" s="3" t="s">
        <v>60</v>
      </c>
      <c r="D65" s="3" t="s">
        <v>128</v>
      </c>
      <c r="E65" s="8" t="s">
        <v>129</v>
      </c>
      <c r="F65" s="10" t="s">
        <v>72</v>
      </c>
      <c r="G65" s="241">
        <v>155.13</v>
      </c>
      <c r="H65" s="31">
        <v>0.30199999999999999</v>
      </c>
      <c r="I65" s="12">
        <v>10.39</v>
      </c>
      <c r="J65" s="12">
        <v>1611.8</v>
      </c>
      <c r="K65" s="12">
        <v>5.87</v>
      </c>
      <c r="L65" s="12">
        <v>910.61</v>
      </c>
      <c r="M65" s="12">
        <v>16.260000000000002</v>
      </c>
      <c r="N65" s="12">
        <v>2522.41</v>
      </c>
    </row>
    <row r="66" spans="1:14" ht="25" hidden="1" outlineLevel="1" x14ac:dyDescent="0.25">
      <c r="A66" s="2" t="s">
        <v>134</v>
      </c>
      <c r="B66" s="4" t="s">
        <v>59</v>
      </c>
      <c r="C66" s="4" t="s">
        <v>60</v>
      </c>
      <c r="D66" s="4" t="s">
        <v>128</v>
      </c>
      <c r="E66" s="9" t="s">
        <v>129</v>
      </c>
      <c r="F66" s="11" t="s">
        <v>72</v>
      </c>
      <c r="G66" s="240">
        <v>1497.73</v>
      </c>
      <c r="H66" s="32">
        <v>0.30199999999999999</v>
      </c>
      <c r="I66" s="13">
        <v>10.39</v>
      </c>
      <c r="J66" s="13">
        <v>15561.41</v>
      </c>
      <c r="K66" s="13">
        <v>5.87</v>
      </c>
      <c r="L66" s="13">
        <v>8791.67</v>
      </c>
      <c r="M66" s="13">
        <v>16.260000000000002</v>
      </c>
      <c r="N66" s="13">
        <v>24353.08</v>
      </c>
    </row>
    <row r="67" spans="1:14" ht="25" hidden="1" outlineLevel="1" x14ac:dyDescent="0.25">
      <c r="A67" s="1" t="s">
        <v>135</v>
      </c>
      <c r="B67" s="3" t="s">
        <v>59</v>
      </c>
      <c r="C67" s="3" t="s">
        <v>60</v>
      </c>
      <c r="D67" s="3" t="s">
        <v>128</v>
      </c>
      <c r="E67" s="8" t="s">
        <v>129</v>
      </c>
      <c r="F67" s="10" t="s">
        <v>72</v>
      </c>
      <c r="G67" s="241">
        <v>40.380000000000003</v>
      </c>
      <c r="H67" s="31">
        <v>0.30199999999999999</v>
      </c>
      <c r="I67" s="12">
        <v>10.39</v>
      </c>
      <c r="J67" s="12">
        <v>419.54</v>
      </c>
      <c r="K67" s="12">
        <v>5.87</v>
      </c>
      <c r="L67" s="12">
        <v>237.03</v>
      </c>
      <c r="M67" s="12">
        <v>16.260000000000002</v>
      </c>
      <c r="N67" s="12">
        <v>656.57</v>
      </c>
    </row>
    <row r="68" spans="1:14" ht="25" hidden="1" outlineLevel="1" x14ac:dyDescent="0.25">
      <c r="A68" s="2" t="s">
        <v>136</v>
      </c>
      <c r="B68" s="4" t="s">
        <v>59</v>
      </c>
      <c r="C68" s="4" t="s">
        <v>60</v>
      </c>
      <c r="D68" s="4" t="s">
        <v>128</v>
      </c>
      <c r="E68" s="9" t="s">
        <v>129</v>
      </c>
      <c r="F68" s="11" t="s">
        <v>72</v>
      </c>
      <c r="G68" s="240">
        <v>293.14999999999998</v>
      </c>
      <c r="H68" s="32">
        <v>0.30199999999999999</v>
      </c>
      <c r="I68" s="13">
        <v>10.39</v>
      </c>
      <c r="J68" s="13">
        <v>3045.82</v>
      </c>
      <c r="K68" s="13">
        <v>5.87</v>
      </c>
      <c r="L68" s="13">
        <v>1720.79</v>
      </c>
      <c r="M68" s="13">
        <v>16.260000000000002</v>
      </c>
      <c r="N68" s="13">
        <v>4766.6099999999997</v>
      </c>
    </row>
    <row r="69" spans="1:14" ht="25" hidden="1" outlineLevel="1" x14ac:dyDescent="0.25">
      <c r="A69" s="1" t="s">
        <v>137</v>
      </c>
      <c r="B69" s="3" t="s">
        <v>221</v>
      </c>
      <c r="C69" s="3" t="s">
        <v>60</v>
      </c>
      <c r="D69" s="3" t="s">
        <v>1197</v>
      </c>
      <c r="E69" s="8" t="s">
        <v>1198</v>
      </c>
      <c r="F69" s="10" t="s">
        <v>72</v>
      </c>
      <c r="G69" s="241">
        <v>8.41</v>
      </c>
      <c r="H69" s="31">
        <v>0.30199999999999999</v>
      </c>
      <c r="I69" s="12">
        <v>0</v>
      </c>
      <c r="J69" s="12">
        <v>0</v>
      </c>
      <c r="K69" s="12">
        <v>66.67</v>
      </c>
      <c r="L69" s="12">
        <v>560.69000000000005</v>
      </c>
      <c r="M69" s="12">
        <v>66.67</v>
      </c>
      <c r="N69" s="12">
        <v>560.69000000000005</v>
      </c>
    </row>
    <row r="70" spans="1:14" ht="25" hidden="1" outlineLevel="1" x14ac:dyDescent="0.25">
      <c r="A70" s="2" t="s">
        <v>140</v>
      </c>
      <c r="B70" s="4" t="s">
        <v>59</v>
      </c>
      <c r="C70" s="4" t="s">
        <v>60</v>
      </c>
      <c r="D70" s="4" t="s">
        <v>121</v>
      </c>
      <c r="E70" s="9" t="s">
        <v>122</v>
      </c>
      <c r="F70" s="11" t="s">
        <v>72</v>
      </c>
      <c r="G70" s="240">
        <v>782.73</v>
      </c>
      <c r="H70" s="32">
        <v>0.30199999999999999</v>
      </c>
      <c r="I70" s="13">
        <v>9.44</v>
      </c>
      <c r="J70" s="13">
        <v>7388.97</v>
      </c>
      <c r="K70" s="13">
        <v>13</v>
      </c>
      <c r="L70" s="13">
        <v>10175.49</v>
      </c>
      <c r="M70" s="13">
        <v>22.44</v>
      </c>
      <c r="N70" s="13">
        <v>17564.46</v>
      </c>
    </row>
    <row r="71" spans="1:14" hidden="1" outlineLevel="1" x14ac:dyDescent="0.25">
      <c r="A71" s="14" t="s">
        <v>148</v>
      </c>
      <c r="B71" s="50" t="s">
        <v>56</v>
      </c>
      <c r="C71" s="51" t="s">
        <v>56</v>
      </c>
      <c r="D71" s="51" t="s">
        <v>56</v>
      </c>
      <c r="E71" s="51" t="s">
        <v>1199</v>
      </c>
      <c r="F71" s="15" t="s">
        <v>56</v>
      </c>
      <c r="G71" s="239"/>
      <c r="H71" s="30" t="s">
        <v>26</v>
      </c>
      <c r="I71" s="16"/>
      <c r="J71" s="16">
        <v>2288.73</v>
      </c>
      <c r="K71" s="16"/>
      <c r="L71" s="16">
        <v>651.28</v>
      </c>
      <c r="M71" s="16"/>
      <c r="N71" s="16">
        <v>2940.01</v>
      </c>
    </row>
    <row r="72" spans="1:14" ht="25" hidden="1" outlineLevel="1" x14ac:dyDescent="0.25">
      <c r="A72" s="2" t="s">
        <v>150</v>
      </c>
      <c r="B72" s="4" t="s">
        <v>59</v>
      </c>
      <c r="C72" s="4" t="s">
        <v>60</v>
      </c>
      <c r="D72" s="4" t="s">
        <v>151</v>
      </c>
      <c r="E72" s="9" t="s">
        <v>152</v>
      </c>
      <c r="F72" s="11" t="s">
        <v>153</v>
      </c>
      <c r="G72" s="240">
        <v>5</v>
      </c>
      <c r="H72" s="32">
        <v>0.30199999999999999</v>
      </c>
      <c r="I72" s="13">
        <v>5.59</v>
      </c>
      <c r="J72" s="13">
        <v>27.95</v>
      </c>
      <c r="K72" s="13">
        <v>3.12</v>
      </c>
      <c r="L72" s="13">
        <v>15.6</v>
      </c>
      <c r="M72" s="13">
        <v>8.7100000000000009</v>
      </c>
      <c r="N72" s="13">
        <v>43.55</v>
      </c>
    </row>
    <row r="73" spans="1:14" ht="25" hidden="1" outlineLevel="1" x14ac:dyDescent="0.25">
      <c r="A73" s="1" t="s">
        <v>154</v>
      </c>
      <c r="B73" s="3" t="s">
        <v>59</v>
      </c>
      <c r="C73" s="3" t="s">
        <v>60</v>
      </c>
      <c r="D73" s="3" t="s">
        <v>151</v>
      </c>
      <c r="E73" s="8" t="s">
        <v>152</v>
      </c>
      <c r="F73" s="10" t="s">
        <v>153</v>
      </c>
      <c r="G73" s="241">
        <v>5</v>
      </c>
      <c r="H73" s="31">
        <v>0.30199999999999999</v>
      </c>
      <c r="I73" s="12">
        <v>5.59</v>
      </c>
      <c r="J73" s="12">
        <v>27.95</v>
      </c>
      <c r="K73" s="12">
        <v>3.12</v>
      </c>
      <c r="L73" s="12">
        <v>15.6</v>
      </c>
      <c r="M73" s="12">
        <v>8.7100000000000009</v>
      </c>
      <c r="N73" s="12">
        <v>43.55</v>
      </c>
    </row>
    <row r="74" spans="1:14" ht="25" hidden="1" outlineLevel="1" x14ac:dyDescent="0.25">
      <c r="A74" s="2" t="s">
        <v>155</v>
      </c>
      <c r="B74" s="4" t="s">
        <v>59</v>
      </c>
      <c r="C74" s="4" t="s">
        <v>60</v>
      </c>
      <c r="D74" s="4" t="s">
        <v>151</v>
      </c>
      <c r="E74" s="9" t="s">
        <v>152</v>
      </c>
      <c r="F74" s="11" t="s">
        <v>153</v>
      </c>
      <c r="G74" s="240">
        <v>5</v>
      </c>
      <c r="H74" s="32">
        <v>0.30199999999999999</v>
      </c>
      <c r="I74" s="13">
        <v>5.59</v>
      </c>
      <c r="J74" s="13">
        <v>27.95</v>
      </c>
      <c r="K74" s="13">
        <v>3.12</v>
      </c>
      <c r="L74" s="13">
        <v>15.6</v>
      </c>
      <c r="M74" s="13">
        <v>8.7100000000000009</v>
      </c>
      <c r="N74" s="13">
        <v>43.55</v>
      </c>
    </row>
    <row r="75" spans="1:14" ht="25" hidden="1" outlineLevel="1" x14ac:dyDescent="0.25">
      <c r="A75" s="1" t="s">
        <v>156</v>
      </c>
      <c r="B75" s="3" t="s">
        <v>59</v>
      </c>
      <c r="C75" s="3" t="s">
        <v>60</v>
      </c>
      <c r="D75" s="3" t="s">
        <v>151</v>
      </c>
      <c r="E75" s="8" t="s">
        <v>152</v>
      </c>
      <c r="F75" s="10" t="s">
        <v>153</v>
      </c>
      <c r="G75" s="241">
        <v>5</v>
      </c>
      <c r="H75" s="31">
        <v>0.30199999999999999</v>
      </c>
      <c r="I75" s="12">
        <v>5.59</v>
      </c>
      <c r="J75" s="12">
        <v>27.95</v>
      </c>
      <c r="K75" s="12">
        <v>3.12</v>
      </c>
      <c r="L75" s="12">
        <v>15.6</v>
      </c>
      <c r="M75" s="12">
        <v>8.7100000000000009</v>
      </c>
      <c r="N75" s="12">
        <v>43.55</v>
      </c>
    </row>
    <row r="76" spans="1:14" ht="25" hidden="1" outlineLevel="1" x14ac:dyDescent="0.25">
      <c r="A76" s="2" t="s">
        <v>157</v>
      </c>
      <c r="B76" s="4" t="s">
        <v>59</v>
      </c>
      <c r="C76" s="4" t="s">
        <v>60</v>
      </c>
      <c r="D76" s="4" t="s">
        <v>151</v>
      </c>
      <c r="E76" s="9" t="s">
        <v>152</v>
      </c>
      <c r="F76" s="11" t="s">
        <v>153</v>
      </c>
      <c r="G76" s="240">
        <v>5</v>
      </c>
      <c r="H76" s="32">
        <v>0.30199999999999999</v>
      </c>
      <c r="I76" s="13">
        <v>5.59</v>
      </c>
      <c r="J76" s="13">
        <v>27.95</v>
      </c>
      <c r="K76" s="13">
        <v>3.12</v>
      </c>
      <c r="L76" s="13">
        <v>15.6</v>
      </c>
      <c r="M76" s="13">
        <v>8.7100000000000009</v>
      </c>
      <c r="N76" s="13">
        <v>43.55</v>
      </c>
    </row>
    <row r="77" spans="1:14" ht="25" hidden="1" outlineLevel="1" x14ac:dyDescent="0.25">
      <c r="A77" s="1" t="s">
        <v>158</v>
      </c>
      <c r="B77" s="3" t="s">
        <v>59</v>
      </c>
      <c r="C77" s="3" t="s">
        <v>60</v>
      </c>
      <c r="D77" s="3" t="s">
        <v>151</v>
      </c>
      <c r="E77" s="8" t="s">
        <v>152</v>
      </c>
      <c r="F77" s="10" t="s">
        <v>153</v>
      </c>
      <c r="G77" s="241">
        <v>5</v>
      </c>
      <c r="H77" s="31">
        <v>0.30199999999999999</v>
      </c>
      <c r="I77" s="12">
        <v>5.59</v>
      </c>
      <c r="J77" s="12">
        <v>27.95</v>
      </c>
      <c r="K77" s="12">
        <v>3.12</v>
      </c>
      <c r="L77" s="12">
        <v>15.6</v>
      </c>
      <c r="M77" s="12">
        <v>8.7100000000000009</v>
      </c>
      <c r="N77" s="12">
        <v>43.55</v>
      </c>
    </row>
    <row r="78" spans="1:14" ht="25" hidden="1" outlineLevel="1" x14ac:dyDescent="0.25">
      <c r="A78" s="2" t="s">
        <v>159</v>
      </c>
      <c r="B78" s="4" t="s">
        <v>59</v>
      </c>
      <c r="C78" s="4" t="s">
        <v>60</v>
      </c>
      <c r="D78" s="4" t="s">
        <v>151</v>
      </c>
      <c r="E78" s="9" t="s">
        <v>152</v>
      </c>
      <c r="F78" s="11" t="s">
        <v>153</v>
      </c>
      <c r="G78" s="240">
        <v>5</v>
      </c>
      <c r="H78" s="32">
        <v>0.30199999999999999</v>
      </c>
      <c r="I78" s="13">
        <v>5.59</v>
      </c>
      <c r="J78" s="13">
        <v>27.95</v>
      </c>
      <c r="K78" s="13">
        <v>3.12</v>
      </c>
      <c r="L78" s="13">
        <v>15.6</v>
      </c>
      <c r="M78" s="13">
        <v>8.7100000000000009</v>
      </c>
      <c r="N78" s="13">
        <v>43.55</v>
      </c>
    </row>
    <row r="79" spans="1:14" ht="25" hidden="1" outlineLevel="1" x14ac:dyDescent="0.25">
      <c r="A79" s="1" t="s">
        <v>160</v>
      </c>
      <c r="B79" s="3" t="s">
        <v>59</v>
      </c>
      <c r="C79" s="3" t="s">
        <v>60</v>
      </c>
      <c r="D79" s="3" t="s">
        <v>151</v>
      </c>
      <c r="E79" s="8" t="s">
        <v>152</v>
      </c>
      <c r="F79" s="10" t="s">
        <v>153</v>
      </c>
      <c r="G79" s="241">
        <v>5</v>
      </c>
      <c r="H79" s="31">
        <v>0.30199999999999999</v>
      </c>
      <c r="I79" s="12">
        <v>5.59</v>
      </c>
      <c r="J79" s="12">
        <v>27.95</v>
      </c>
      <c r="K79" s="12">
        <v>3.12</v>
      </c>
      <c r="L79" s="12">
        <v>15.6</v>
      </c>
      <c r="M79" s="12">
        <v>8.7100000000000009</v>
      </c>
      <c r="N79" s="12">
        <v>43.55</v>
      </c>
    </row>
    <row r="80" spans="1:14" ht="25" hidden="1" outlineLevel="1" x14ac:dyDescent="0.25">
      <c r="A80" s="2" t="s">
        <v>161</v>
      </c>
      <c r="B80" s="4" t="s">
        <v>59</v>
      </c>
      <c r="C80" s="4" t="s">
        <v>60</v>
      </c>
      <c r="D80" s="4" t="s">
        <v>151</v>
      </c>
      <c r="E80" s="9" t="s">
        <v>152</v>
      </c>
      <c r="F80" s="11" t="s">
        <v>153</v>
      </c>
      <c r="G80" s="240">
        <v>5</v>
      </c>
      <c r="H80" s="32">
        <v>0.30199999999999999</v>
      </c>
      <c r="I80" s="13">
        <v>5.59</v>
      </c>
      <c r="J80" s="13">
        <v>27.95</v>
      </c>
      <c r="K80" s="13">
        <v>3.12</v>
      </c>
      <c r="L80" s="13">
        <v>15.6</v>
      </c>
      <c r="M80" s="13">
        <v>8.7100000000000009</v>
      </c>
      <c r="N80" s="13">
        <v>43.55</v>
      </c>
    </row>
    <row r="81" spans="1:14" ht="25" hidden="1" outlineLevel="1" x14ac:dyDescent="0.25">
      <c r="A81" s="1" t="s">
        <v>162</v>
      </c>
      <c r="B81" s="3" t="s">
        <v>59</v>
      </c>
      <c r="C81" s="3" t="s">
        <v>60</v>
      </c>
      <c r="D81" s="3" t="s">
        <v>151</v>
      </c>
      <c r="E81" s="8" t="s">
        <v>152</v>
      </c>
      <c r="F81" s="10" t="s">
        <v>153</v>
      </c>
      <c r="G81" s="241">
        <v>5</v>
      </c>
      <c r="H81" s="31">
        <v>0.30199999999999999</v>
      </c>
      <c r="I81" s="12">
        <v>5.59</v>
      </c>
      <c r="J81" s="12">
        <v>27.95</v>
      </c>
      <c r="K81" s="12">
        <v>3.12</v>
      </c>
      <c r="L81" s="12">
        <v>15.6</v>
      </c>
      <c r="M81" s="12">
        <v>8.7100000000000009</v>
      </c>
      <c r="N81" s="12">
        <v>43.55</v>
      </c>
    </row>
    <row r="82" spans="1:14" ht="25" hidden="1" outlineLevel="1" x14ac:dyDescent="0.25">
      <c r="A82" s="2" t="s">
        <v>163</v>
      </c>
      <c r="B82" s="4" t="s">
        <v>59</v>
      </c>
      <c r="C82" s="4" t="s">
        <v>60</v>
      </c>
      <c r="D82" s="4" t="s">
        <v>151</v>
      </c>
      <c r="E82" s="9" t="s">
        <v>152</v>
      </c>
      <c r="F82" s="11" t="s">
        <v>153</v>
      </c>
      <c r="G82" s="240">
        <v>5</v>
      </c>
      <c r="H82" s="32">
        <v>0.30199999999999999</v>
      </c>
      <c r="I82" s="13">
        <v>5.59</v>
      </c>
      <c r="J82" s="13">
        <v>27.95</v>
      </c>
      <c r="K82" s="13">
        <v>3.12</v>
      </c>
      <c r="L82" s="13">
        <v>15.6</v>
      </c>
      <c r="M82" s="13">
        <v>8.7100000000000009</v>
      </c>
      <c r="N82" s="13">
        <v>43.55</v>
      </c>
    </row>
    <row r="83" spans="1:14" ht="25" hidden="1" outlineLevel="1" x14ac:dyDescent="0.25">
      <c r="A83" s="1" t="s">
        <v>1200</v>
      </c>
      <c r="B83" s="3" t="s">
        <v>221</v>
      </c>
      <c r="C83" s="3" t="s">
        <v>60</v>
      </c>
      <c r="D83" s="3" t="s">
        <v>1201</v>
      </c>
      <c r="E83" s="8" t="s">
        <v>1202</v>
      </c>
      <c r="F83" s="10" t="s">
        <v>206</v>
      </c>
      <c r="G83" s="241">
        <v>16</v>
      </c>
      <c r="H83" s="31">
        <v>0.30199999999999999</v>
      </c>
      <c r="I83" s="12">
        <v>123.83</v>
      </c>
      <c r="J83" s="12">
        <v>1981.28</v>
      </c>
      <c r="K83" s="12">
        <v>29.98</v>
      </c>
      <c r="L83" s="12">
        <v>479.68</v>
      </c>
      <c r="M83" s="12">
        <v>153.81</v>
      </c>
      <c r="N83" s="12">
        <v>2460.96</v>
      </c>
    </row>
    <row r="84" spans="1:14" hidden="1" outlineLevel="1" x14ac:dyDescent="0.25">
      <c r="A84" s="14" t="s">
        <v>164</v>
      </c>
      <c r="B84" s="50"/>
      <c r="C84" s="51"/>
      <c r="D84" s="51"/>
      <c r="E84" s="51" t="s">
        <v>1203</v>
      </c>
      <c r="F84" s="15"/>
      <c r="G84" s="239"/>
      <c r="H84" s="30" t="s">
        <v>26</v>
      </c>
      <c r="I84" s="16"/>
      <c r="J84" s="16">
        <v>77357.08</v>
      </c>
      <c r="K84" s="16"/>
      <c r="L84" s="16">
        <v>35664.520000000011</v>
      </c>
      <c r="M84" s="16"/>
      <c r="N84" s="16">
        <v>113021.65</v>
      </c>
    </row>
    <row r="85" spans="1:14" ht="25" hidden="1" outlineLevel="1" x14ac:dyDescent="0.25">
      <c r="A85" s="2" t="s">
        <v>166</v>
      </c>
      <c r="B85" s="4" t="s">
        <v>59</v>
      </c>
      <c r="C85" s="4" t="s">
        <v>60</v>
      </c>
      <c r="D85" s="4" t="s">
        <v>167</v>
      </c>
      <c r="E85" s="9" t="s">
        <v>168</v>
      </c>
      <c r="F85" s="11" t="s">
        <v>72</v>
      </c>
      <c r="G85" s="240">
        <v>456.04</v>
      </c>
      <c r="H85" s="32">
        <v>0.30199999999999999</v>
      </c>
      <c r="I85" s="13">
        <v>14.99</v>
      </c>
      <c r="J85" s="13">
        <v>6836.03</v>
      </c>
      <c r="K85" s="13">
        <v>26.73</v>
      </c>
      <c r="L85" s="13">
        <v>12189.94</v>
      </c>
      <c r="M85" s="13">
        <v>41.72</v>
      </c>
      <c r="N85" s="13">
        <v>19025.98</v>
      </c>
    </row>
    <row r="86" spans="1:14" ht="25" hidden="1" outlineLevel="1" x14ac:dyDescent="0.25">
      <c r="A86" s="1" t="s">
        <v>169</v>
      </c>
      <c r="B86" s="3" t="s">
        <v>59</v>
      </c>
      <c r="C86" s="3" t="s">
        <v>60</v>
      </c>
      <c r="D86" s="3" t="s">
        <v>170</v>
      </c>
      <c r="E86" s="8" t="s">
        <v>171</v>
      </c>
      <c r="F86" s="10" t="s">
        <v>72</v>
      </c>
      <c r="G86" s="241">
        <v>456.04</v>
      </c>
      <c r="H86" s="31">
        <v>0.30199999999999999</v>
      </c>
      <c r="I86" s="12">
        <v>74.45</v>
      </c>
      <c r="J86" s="12">
        <v>33952.17</v>
      </c>
      <c r="K86" s="12">
        <v>19.13</v>
      </c>
      <c r="L86" s="12">
        <v>8724.0400000000009</v>
      </c>
      <c r="M86" s="12">
        <v>93.58</v>
      </c>
      <c r="N86" s="12">
        <v>42676.22</v>
      </c>
    </row>
    <row r="87" spans="1:14" ht="25" hidden="1" outlineLevel="1" x14ac:dyDescent="0.25">
      <c r="A87" s="2" t="s">
        <v>172</v>
      </c>
      <c r="B87" s="4" t="s">
        <v>59</v>
      </c>
      <c r="C87" s="4" t="s">
        <v>60</v>
      </c>
      <c r="D87" s="4" t="s">
        <v>173</v>
      </c>
      <c r="E87" s="9" t="s">
        <v>174</v>
      </c>
      <c r="F87" s="11" t="s">
        <v>72</v>
      </c>
      <c r="G87" s="240">
        <v>456.04</v>
      </c>
      <c r="H87" s="32">
        <v>0.30199999999999999</v>
      </c>
      <c r="I87" s="13">
        <v>11.33</v>
      </c>
      <c r="J87" s="13">
        <v>5166.93</v>
      </c>
      <c r="K87" s="13">
        <v>8.17</v>
      </c>
      <c r="L87" s="13">
        <v>3725.84</v>
      </c>
      <c r="M87" s="13">
        <v>19.5</v>
      </c>
      <c r="N87" s="13">
        <v>8892.7800000000007</v>
      </c>
    </row>
    <row r="88" spans="1:14" ht="25" hidden="1" outlineLevel="1" x14ac:dyDescent="0.25">
      <c r="A88" s="1" t="s">
        <v>175</v>
      </c>
      <c r="B88" s="3" t="s">
        <v>59</v>
      </c>
      <c r="C88" s="3" t="s">
        <v>60</v>
      </c>
      <c r="D88" s="3" t="s">
        <v>176</v>
      </c>
      <c r="E88" s="8" t="s">
        <v>177</v>
      </c>
      <c r="F88" s="10" t="s">
        <v>72</v>
      </c>
      <c r="G88" s="241">
        <v>456.04</v>
      </c>
      <c r="H88" s="31">
        <v>0.30199999999999999</v>
      </c>
      <c r="I88" s="12">
        <v>3.3</v>
      </c>
      <c r="J88" s="12">
        <v>1504.93</v>
      </c>
      <c r="K88" s="12">
        <v>7.27</v>
      </c>
      <c r="L88" s="12">
        <v>3315.41</v>
      </c>
      <c r="M88" s="12">
        <v>10.57</v>
      </c>
      <c r="N88" s="12">
        <v>4820.34</v>
      </c>
    </row>
    <row r="89" spans="1:14" ht="25" hidden="1" outlineLevel="1" x14ac:dyDescent="0.25">
      <c r="A89" s="2" t="s">
        <v>178</v>
      </c>
      <c r="B89" s="4" t="s">
        <v>59</v>
      </c>
      <c r="C89" s="4" t="s">
        <v>60</v>
      </c>
      <c r="D89" s="4" t="s">
        <v>170</v>
      </c>
      <c r="E89" s="9" t="s">
        <v>171</v>
      </c>
      <c r="F89" s="11" t="s">
        <v>72</v>
      </c>
      <c r="G89" s="240">
        <v>149.69999999999999</v>
      </c>
      <c r="H89" s="32">
        <v>0.30199999999999999</v>
      </c>
      <c r="I89" s="13">
        <v>74.45</v>
      </c>
      <c r="J89" s="13">
        <v>11145.16</v>
      </c>
      <c r="K89" s="13">
        <v>19.13</v>
      </c>
      <c r="L89" s="13">
        <v>2863.76</v>
      </c>
      <c r="M89" s="13">
        <v>93.58</v>
      </c>
      <c r="N89" s="13">
        <v>14008.92</v>
      </c>
    </row>
    <row r="90" spans="1:14" ht="25" hidden="1" outlineLevel="1" x14ac:dyDescent="0.25">
      <c r="A90" s="1" t="s">
        <v>181</v>
      </c>
      <c r="B90" s="3" t="s">
        <v>59</v>
      </c>
      <c r="C90" s="3" t="s">
        <v>60</v>
      </c>
      <c r="D90" s="3" t="s">
        <v>170</v>
      </c>
      <c r="E90" s="8" t="s">
        <v>171</v>
      </c>
      <c r="F90" s="10" t="s">
        <v>72</v>
      </c>
      <c r="G90" s="241">
        <v>12.65</v>
      </c>
      <c r="H90" s="31">
        <v>0.30199999999999999</v>
      </c>
      <c r="I90" s="12">
        <v>74.45</v>
      </c>
      <c r="J90" s="12">
        <v>941.79</v>
      </c>
      <c r="K90" s="12">
        <v>19.13</v>
      </c>
      <c r="L90" s="12">
        <v>241.99</v>
      </c>
      <c r="M90" s="12">
        <v>93.58</v>
      </c>
      <c r="N90" s="12">
        <v>1183.78</v>
      </c>
    </row>
    <row r="91" spans="1:14" ht="25" hidden="1" outlineLevel="1" x14ac:dyDescent="0.25">
      <c r="A91" s="2" t="s">
        <v>182</v>
      </c>
      <c r="B91" s="4" t="s">
        <v>59</v>
      </c>
      <c r="C91" s="4" t="s">
        <v>60</v>
      </c>
      <c r="D91" s="4" t="s">
        <v>170</v>
      </c>
      <c r="E91" s="9" t="s">
        <v>171</v>
      </c>
      <c r="F91" s="11" t="s">
        <v>72</v>
      </c>
      <c r="G91" s="240">
        <v>3.64</v>
      </c>
      <c r="H91" s="32">
        <v>0.30199999999999999</v>
      </c>
      <c r="I91" s="13">
        <v>74.45</v>
      </c>
      <c r="J91" s="13">
        <v>270.99</v>
      </c>
      <c r="K91" s="13">
        <v>19.13</v>
      </c>
      <c r="L91" s="13">
        <v>69.63</v>
      </c>
      <c r="M91" s="13">
        <v>93.58</v>
      </c>
      <c r="N91" s="13">
        <v>340.63</v>
      </c>
    </row>
    <row r="92" spans="1:14" ht="25" hidden="1" outlineLevel="1" x14ac:dyDescent="0.25">
      <c r="A92" s="1" t="s">
        <v>183</v>
      </c>
      <c r="B92" s="3" t="s">
        <v>59</v>
      </c>
      <c r="C92" s="3" t="s">
        <v>60</v>
      </c>
      <c r="D92" s="3" t="s">
        <v>170</v>
      </c>
      <c r="E92" s="8" t="s">
        <v>171</v>
      </c>
      <c r="F92" s="10" t="s">
        <v>72</v>
      </c>
      <c r="G92" s="241">
        <v>59.55</v>
      </c>
      <c r="H92" s="31">
        <v>0.30199999999999999</v>
      </c>
      <c r="I92" s="12">
        <v>74.45</v>
      </c>
      <c r="J92" s="12">
        <v>4433.49</v>
      </c>
      <c r="K92" s="12">
        <v>19.13</v>
      </c>
      <c r="L92" s="12">
        <v>1139.19</v>
      </c>
      <c r="M92" s="12">
        <v>93.58</v>
      </c>
      <c r="N92" s="12">
        <v>5572.68</v>
      </c>
    </row>
    <row r="93" spans="1:14" ht="25" hidden="1" outlineLevel="1" x14ac:dyDescent="0.25">
      <c r="A93" s="2" t="s">
        <v>184</v>
      </c>
      <c r="B93" s="4" t="s">
        <v>59</v>
      </c>
      <c r="C93" s="4" t="s">
        <v>60</v>
      </c>
      <c r="D93" s="4" t="s">
        <v>170</v>
      </c>
      <c r="E93" s="9" t="s">
        <v>171</v>
      </c>
      <c r="F93" s="11" t="s">
        <v>72</v>
      </c>
      <c r="G93" s="240">
        <v>42.59</v>
      </c>
      <c r="H93" s="32">
        <v>0.30199999999999999</v>
      </c>
      <c r="I93" s="13">
        <v>74.45</v>
      </c>
      <c r="J93" s="13">
        <v>3170.82</v>
      </c>
      <c r="K93" s="13">
        <v>19.13</v>
      </c>
      <c r="L93" s="13">
        <v>814.74</v>
      </c>
      <c r="M93" s="13">
        <v>93.58</v>
      </c>
      <c r="N93" s="13">
        <v>3985.57</v>
      </c>
    </row>
    <row r="94" spans="1:14" ht="25" hidden="1" outlineLevel="1" x14ac:dyDescent="0.25">
      <c r="A94" s="1" t="s">
        <v>185</v>
      </c>
      <c r="B94" s="3" t="s">
        <v>59</v>
      </c>
      <c r="C94" s="3" t="s">
        <v>60</v>
      </c>
      <c r="D94" s="3" t="s">
        <v>187</v>
      </c>
      <c r="E94" s="8" t="s">
        <v>188</v>
      </c>
      <c r="F94" s="10" t="s">
        <v>72</v>
      </c>
      <c r="G94" s="241">
        <v>26.59</v>
      </c>
      <c r="H94" s="31">
        <v>0.30199999999999999</v>
      </c>
      <c r="I94" s="12">
        <v>208.67</v>
      </c>
      <c r="J94" s="12">
        <v>5548.53</v>
      </c>
      <c r="K94" s="12">
        <v>54.19</v>
      </c>
      <c r="L94" s="12">
        <v>1440.91</v>
      </c>
      <c r="M94" s="12">
        <v>262.86</v>
      </c>
      <c r="N94" s="12">
        <v>6989.44</v>
      </c>
    </row>
    <row r="95" spans="1:14" ht="25" hidden="1" outlineLevel="1" x14ac:dyDescent="0.25">
      <c r="A95" s="2" t="s">
        <v>186</v>
      </c>
      <c r="B95" s="4" t="s">
        <v>59</v>
      </c>
      <c r="C95" s="4" t="s">
        <v>60</v>
      </c>
      <c r="D95" s="4" t="s">
        <v>187</v>
      </c>
      <c r="E95" s="9" t="s">
        <v>188</v>
      </c>
      <c r="F95" s="11" t="s">
        <v>72</v>
      </c>
      <c r="G95" s="240">
        <v>21.02</v>
      </c>
      <c r="H95" s="32">
        <v>0.30199999999999999</v>
      </c>
      <c r="I95" s="13">
        <v>208.67</v>
      </c>
      <c r="J95" s="13">
        <v>4386.24</v>
      </c>
      <c r="K95" s="13">
        <v>54.19</v>
      </c>
      <c r="L95" s="13">
        <v>1139.07</v>
      </c>
      <c r="M95" s="13">
        <v>262.86</v>
      </c>
      <c r="N95" s="13">
        <v>5525.31</v>
      </c>
    </row>
    <row r="96" spans="1:14" hidden="1" outlineLevel="1" x14ac:dyDescent="0.25">
      <c r="A96" s="14" t="s">
        <v>190</v>
      </c>
      <c r="B96" s="50"/>
      <c r="C96" s="51"/>
      <c r="D96" s="51"/>
      <c r="E96" s="51" t="s">
        <v>1204</v>
      </c>
      <c r="F96" s="15"/>
      <c r="G96" s="239"/>
      <c r="H96" s="30" t="s">
        <v>26</v>
      </c>
      <c r="I96" s="16"/>
      <c r="J96" s="16">
        <v>6529.93</v>
      </c>
      <c r="K96" s="16"/>
      <c r="L96" s="16">
        <v>626.1</v>
      </c>
      <c r="M96" s="16"/>
      <c r="N96" s="16">
        <v>7156.03</v>
      </c>
    </row>
    <row r="97" spans="1:14" ht="37.5" hidden="1" outlineLevel="1" x14ac:dyDescent="0.25">
      <c r="A97" s="1" t="s">
        <v>192</v>
      </c>
      <c r="B97" s="3" t="s">
        <v>221</v>
      </c>
      <c r="C97" s="3" t="s">
        <v>60</v>
      </c>
      <c r="D97" s="3" t="s">
        <v>1205</v>
      </c>
      <c r="E97" s="8" t="s">
        <v>1206</v>
      </c>
      <c r="F97" s="10" t="s">
        <v>72</v>
      </c>
      <c r="G97" s="241">
        <v>3.98</v>
      </c>
      <c r="H97" s="31">
        <v>0.30199999999999999</v>
      </c>
      <c r="I97" s="12">
        <v>676.26</v>
      </c>
      <c r="J97" s="12">
        <v>2691.51</v>
      </c>
      <c r="K97" s="12">
        <v>81.5</v>
      </c>
      <c r="L97" s="12">
        <v>324.37</v>
      </c>
      <c r="M97" s="12">
        <v>757.76</v>
      </c>
      <c r="N97" s="12">
        <v>3015.88</v>
      </c>
    </row>
    <row r="98" spans="1:14" ht="25" hidden="1" outlineLevel="1" x14ac:dyDescent="0.25">
      <c r="A98" s="2" t="s">
        <v>195</v>
      </c>
      <c r="B98" s="4" t="s">
        <v>59</v>
      </c>
      <c r="C98" s="4" t="s">
        <v>60</v>
      </c>
      <c r="D98" s="4" t="s">
        <v>196</v>
      </c>
      <c r="E98" s="9" t="s">
        <v>197</v>
      </c>
      <c r="F98" s="11" t="s">
        <v>72</v>
      </c>
      <c r="G98" s="240">
        <v>4.13</v>
      </c>
      <c r="H98" s="32">
        <v>0.30199999999999999</v>
      </c>
      <c r="I98" s="13">
        <v>929.4</v>
      </c>
      <c r="J98" s="13">
        <v>3838.42</v>
      </c>
      <c r="K98" s="13">
        <v>73.06</v>
      </c>
      <c r="L98" s="13">
        <v>301.73</v>
      </c>
      <c r="M98" s="13">
        <v>1002.46</v>
      </c>
      <c r="N98" s="13">
        <v>4140.1499999999996</v>
      </c>
    </row>
    <row r="99" spans="1:14" hidden="1" outlineLevel="1" x14ac:dyDescent="0.25">
      <c r="A99" s="14" t="s">
        <v>201</v>
      </c>
      <c r="B99" s="50"/>
      <c r="C99" s="51"/>
      <c r="D99" s="51"/>
      <c r="E99" s="51" t="s">
        <v>202</v>
      </c>
      <c r="F99" s="15"/>
      <c r="G99" s="239"/>
      <c r="H99" s="30" t="s">
        <v>26</v>
      </c>
      <c r="I99" s="16"/>
      <c r="J99" s="16">
        <v>57342.89</v>
      </c>
      <c r="K99" s="16"/>
      <c r="L99" s="16">
        <v>11237.11</v>
      </c>
      <c r="M99" s="16"/>
      <c r="N99" s="16">
        <v>68580</v>
      </c>
    </row>
    <row r="100" spans="1:14" ht="50" hidden="1" outlineLevel="1" x14ac:dyDescent="0.25">
      <c r="A100" s="1" t="s">
        <v>203</v>
      </c>
      <c r="B100" s="3" t="s">
        <v>59</v>
      </c>
      <c r="C100" s="3" t="s">
        <v>60</v>
      </c>
      <c r="D100" s="3" t="s">
        <v>204</v>
      </c>
      <c r="E100" s="8" t="s">
        <v>1207</v>
      </c>
      <c r="F100" s="10" t="s">
        <v>206</v>
      </c>
      <c r="G100" s="241">
        <v>1</v>
      </c>
      <c r="H100" s="31">
        <v>0.30199999999999999</v>
      </c>
      <c r="I100" s="12">
        <v>1150.8699999999999</v>
      </c>
      <c r="J100" s="12">
        <v>1150.8699999999999</v>
      </c>
      <c r="K100" s="12">
        <v>306.10000000000025</v>
      </c>
      <c r="L100" s="12">
        <v>306.10000000000002</v>
      </c>
      <c r="M100" s="12">
        <v>1456.97</v>
      </c>
      <c r="N100" s="12">
        <v>1456.97</v>
      </c>
    </row>
    <row r="101" spans="1:14" ht="50" hidden="1" outlineLevel="1" x14ac:dyDescent="0.25">
      <c r="A101" s="2" t="s">
        <v>207</v>
      </c>
      <c r="B101" s="4" t="s">
        <v>59</v>
      </c>
      <c r="C101" s="4" t="s">
        <v>60</v>
      </c>
      <c r="D101" s="4" t="s">
        <v>204</v>
      </c>
      <c r="E101" s="9" t="s">
        <v>1207</v>
      </c>
      <c r="F101" s="11" t="s">
        <v>206</v>
      </c>
      <c r="G101" s="240">
        <v>1</v>
      </c>
      <c r="H101" s="32">
        <v>0.30199999999999999</v>
      </c>
      <c r="I101" s="13">
        <v>1150.8699999999999</v>
      </c>
      <c r="J101" s="13">
        <v>1150.8699999999999</v>
      </c>
      <c r="K101" s="13">
        <v>306.10000000000025</v>
      </c>
      <c r="L101" s="13">
        <v>306.10000000000002</v>
      </c>
      <c r="M101" s="13">
        <v>1456.97</v>
      </c>
      <c r="N101" s="13">
        <v>1456.97</v>
      </c>
    </row>
    <row r="102" spans="1:14" ht="50" hidden="1" outlineLevel="1" x14ac:dyDescent="0.25">
      <c r="A102" s="1" t="s">
        <v>208</v>
      </c>
      <c r="B102" s="3" t="s">
        <v>59</v>
      </c>
      <c r="C102" s="3" t="s">
        <v>60</v>
      </c>
      <c r="D102" s="3" t="s">
        <v>204</v>
      </c>
      <c r="E102" s="8" t="s">
        <v>1207</v>
      </c>
      <c r="F102" s="10" t="s">
        <v>206</v>
      </c>
      <c r="G102" s="241">
        <v>1</v>
      </c>
      <c r="H102" s="31">
        <v>0.30199999999999999</v>
      </c>
      <c r="I102" s="12">
        <v>1150.8699999999999</v>
      </c>
      <c r="J102" s="12">
        <v>1150.8699999999999</v>
      </c>
      <c r="K102" s="12">
        <v>306.10000000000025</v>
      </c>
      <c r="L102" s="12">
        <v>306.10000000000002</v>
      </c>
      <c r="M102" s="12">
        <v>1456.97</v>
      </c>
      <c r="N102" s="12">
        <v>1456.97</v>
      </c>
    </row>
    <row r="103" spans="1:14" ht="50" hidden="1" outlineLevel="1" x14ac:dyDescent="0.25">
      <c r="A103" s="2" t="s">
        <v>209</v>
      </c>
      <c r="B103" s="4" t="s">
        <v>59</v>
      </c>
      <c r="C103" s="4" t="s">
        <v>60</v>
      </c>
      <c r="D103" s="4" t="s">
        <v>1208</v>
      </c>
      <c r="E103" s="9" t="s">
        <v>1209</v>
      </c>
      <c r="F103" s="11" t="s">
        <v>206</v>
      </c>
      <c r="G103" s="240">
        <v>7</v>
      </c>
      <c r="H103" s="32">
        <v>0.30199999999999999</v>
      </c>
      <c r="I103" s="13">
        <v>834.72</v>
      </c>
      <c r="J103" s="13">
        <v>5843.04</v>
      </c>
      <c r="K103" s="13">
        <v>281.32</v>
      </c>
      <c r="L103" s="13">
        <v>1969.24</v>
      </c>
      <c r="M103" s="13">
        <v>1116.04</v>
      </c>
      <c r="N103" s="13">
        <v>7812.28</v>
      </c>
    </row>
    <row r="104" spans="1:14" ht="50" hidden="1" outlineLevel="1" x14ac:dyDescent="0.25">
      <c r="A104" s="1" t="s">
        <v>210</v>
      </c>
      <c r="B104" s="3" t="s">
        <v>59</v>
      </c>
      <c r="C104" s="3" t="s">
        <v>60</v>
      </c>
      <c r="D104" s="3" t="s">
        <v>1210</v>
      </c>
      <c r="E104" s="8" t="s">
        <v>1211</v>
      </c>
      <c r="F104" s="10" t="s">
        <v>206</v>
      </c>
      <c r="G104" s="241">
        <v>1</v>
      </c>
      <c r="H104" s="31">
        <v>0.30199999999999999</v>
      </c>
      <c r="I104" s="12">
        <v>1054.8799999999999</v>
      </c>
      <c r="J104" s="12">
        <v>1054.8800000000001</v>
      </c>
      <c r="K104" s="12">
        <v>286.42</v>
      </c>
      <c r="L104" s="12">
        <v>286.42</v>
      </c>
      <c r="M104" s="12">
        <v>1341.3</v>
      </c>
      <c r="N104" s="12">
        <v>1341.3</v>
      </c>
    </row>
    <row r="105" spans="1:14" ht="50" hidden="1" outlineLevel="1" x14ac:dyDescent="0.25">
      <c r="A105" s="2" t="s">
        <v>211</v>
      </c>
      <c r="B105" s="4" t="s">
        <v>59</v>
      </c>
      <c r="C105" s="4" t="s">
        <v>60</v>
      </c>
      <c r="D105" s="4" t="s">
        <v>215</v>
      </c>
      <c r="E105" s="9" t="s">
        <v>216</v>
      </c>
      <c r="F105" s="11" t="s">
        <v>206</v>
      </c>
      <c r="G105" s="240">
        <v>1</v>
      </c>
      <c r="H105" s="32">
        <v>0.30199999999999999</v>
      </c>
      <c r="I105" s="13">
        <v>1119.92</v>
      </c>
      <c r="J105" s="13">
        <v>1119.92</v>
      </c>
      <c r="K105" s="13">
        <v>300.64999999999998</v>
      </c>
      <c r="L105" s="13">
        <v>300.64999999999998</v>
      </c>
      <c r="M105" s="13">
        <v>1420.57</v>
      </c>
      <c r="N105" s="13">
        <v>1420.57</v>
      </c>
    </row>
    <row r="106" spans="1:14" ht="50" hidden="1" outlineLevel="1" x14ac:dyDescent="0.25">
      <c r="A106" s="1" t="s">
        <v>212</v>
      </c>
      <c r="B106" s="3" t="s">
        <v>59</v>
      </c>
      <c r="C106" s="3" t="s">
        <v>60</v>
      </c>
      <c r="D106" s="3" t="s">
        <v>215</v>
      </c>
      <c r="E106" s="8" t="s">
        <v>216</v>
      </c>
      <c r="F106" s="10" t="s">
        <v>206</v>
      </c>
      <c r="G106" s="241">
        <v>1</v>
      </c>
      <c r="H106" s="31">
        <v>0.30199999999999999</v>
      </c>
      <c r="I106" s="12">
        <v>1119.92</v>
      </c>
      <c r="J106" s="12">
        <v>1119.92</v>
      </c>
      <c r="K106" s="12">
        <v>300.64999999999998</v>
      </c>
      <c r="L106" s="12">
        <v>300.64999999999998</v>
      </c>
      <c r="M106" s="12">
        <v>1420.57</v>
      </c>
      <c r="N106" s="12">
        <v>1420.57</v>
      </c>
    </row>
    <row r="107" spans="1:14" ht="50" hidden="1" outlineLevel="1" x14ac:dyDescent="0.25">
      <c r="A107" s="2" t="s">
        <v>213</v>
      </c>
      <c r="B107" s="4" t="s">
        <v>59</v>
      </c>
      <c r="C107" s="4" t="s">
        <v>60</v>
      </c>
      <c r="D107" s="4" t="s">
        <v>215</v>
      </c>
      <c r="E107" s="9" t="s">
        <v>216</v>
      </c>
      <c r="F107" s="11" t="s">
        <v>206</v>
      </c>
      <c r="G107" s="240">
        <v>18</v>
      </c>
      <c r="H107" s="32">
        <v>0.30199999999999999</v>
      </c>
      <c r="I107" s="13">
        <v>1119.92</v>
      </c>
      <c r="J107" s="13">
        <v>20158.560000000001</v>
      </c>
      <c r="K107" s="13">
        <v>300.64999999999998</v>
      </c>
      <c r="L107" s="13">
        <v>5411.7</v>
      </c>
      <c r="M107" s="13">
        <v>1420.57</v>
      </c>
      <c r="N107" s="13">
        <v>25570.26</v>
      </c>
    </row>
    <row r="108" spans="1:14" ht="50" hidden="1" outlineLevel="1" x14ac:dyDescent="0.25">
      <c r="A108" s="1" t="s">
        <v>214</v>
      </c>
      <c r="B108" s="3" t="s">
        <v>59</v>
      </c>
      <c r="C108" s="3" t="s">
        <v>60</v>
      </c>
      <c r="D108" s="3" t="s">
        <v>204</v>
      </c>
      <c r="E108" s="8" t="s">
        <v>1207</v>
      </c>
      <c r="F108" s="10" t="s">
        <v>206</v>
      </c>
      <c r="G108" s="241">
        <v>2</v>
      </c>
      <c r="H108" s="31">
        <v>0.30199999999999999</v>
      </c>
      <c r="I108" s="12">
        <v>1150.8699999999999</v>
      </c>
      <c r="J108" s="12">
        <v>2301.7399999999998</v>
      </c>
      <c r="K108" s="12">
        <v>306.10000000000025</v>
      </c>
      <c r="L108" s="12">
        <v>612.20000000000005</v>
      </c>
      <c r="M108" s="12">
        <v>1456.97</v>
      </c>
      <c r="N108" s="12">
        <v>2913.94</v>
      </c>
    </row>
    <row r="109" spans="1:14" ht="25" hidden="1" outlineLevel="1" x14ac:dyDescent="0.25">
      <c r="A109" s="2" t="s">
        <v>217</v>
      </c>
      <c r="B109" s="4" t="s">
        <v>1170</v>
      </c>
      <c r="C109" s="4" t="s">
        <v>60</v>
      </c>
      <c r="D109" s="4" t="s">
        <v>1212</v>
      </c>
      <c r="E109" s="9" t="s">
        <v>1213</v>
      </c>
      <c r="F109" s="11" t="s">
        <v>1165</v>
      </c>
      <c r="G109" s="240">
        <v>24.48</v>
      </c>
      <c r="H109" s="32">
        <v>0.30199999999999999</v>
      </c>
      <c r="I109" s="13">
        <v>910.63</v>
      </c>
      <c r="J109" s="13">
        <v>22292.22</v>
      </c>
      <c r="K109" s="13">
        <v>58.74</v>
      </c>
      <c r="L109" s="13">
        <v>1437.95</v>
      </c>
      <c r="M109" s="13">
        <v>969.37</v>
      </c>
      <c r="N109" s="13">
        <v>23730.17</v>
      </c>
    </row>
    <row r="110" spans="1:14" hidden="1" outlineLevel="1" x14ac:dyDescent="0.25">
      <c r="A110" s="14" t="s">
        <v>218</v>
      </c>
      <c r="B110" s="50"/>
      <c r="C110" s="51"/>
      <c r="D110" s="51"/>
      <c r="E110" s="51" t="s">
        <v>219</v>
      </c>
      <c r="F110" s="15"/>
      <c r="G110" s="239"/>
      <c r="H110" s="30" t="s">
        <v>26</v>
      </c>
      <c r="I110" s="16"/>
      <c r="J110" s="16">
        <v>5665.29</v>
      </c>
      <c r="K110" s="16"/>
      <c r="L110" s="16">
        <v>441.7</v>
      </c>
      <c r="M110" s="16"/>
      <c r="N110" s="16">
        <v>6107</v>
      </c>
    </row>
    <row r="111" spans="1:14" ht="25" hidden="1" outlineLevel="1" x14ac:dyDescent="0.25">
      <c r="A111" s="1" t="s">
        <v>220</v>
      </c>
      <c r="B111" s="3" t="s">
        <v>59</v>
      </c>
      <c r="C111" s="3" t="s">
        <v>60</v>
      </c>
      <c r="D111" s="3" t="s">
        <v>230</v>
      </c>
      <c r="E111" s="8" t="s">
        <v>231</v>
      </c>
      <c r="F111" s="10" t="s">
        <v>153</v>
      </c>
      <c r="G111" s="241">
        <v>11.95</v>
      </c>
      <c r="H111" s="31">
        <v>0.30199999999999999</v>
      </c>
      <c r="I111" s="12">
        <v>151.87</v>
      </c>
      <c r="J111" s="12">
        <v>1814.84</v>
      </c>
      <c r="K111" s="12">
        <v>21.4</v>
      </c>
      <c r="L111" s="12">
        <v>255.73</v>
      </c>
      <c r="M111" s="12">
        <v>173.27</v>
      </c>
      <c r="N111" s="12">
        <v>2070.5700000000002</v>
      </c>
    </row>
    <row r="112" spans="1:14" ht="25" hidden="1" outlineLevel="1" x14ac:dyDescent="0.25">
      <c r="A112" s="2" t="s">
        <v>224</v>
      </c>
      <c r="B112" s="4" t="s">
        <v>1170</v>
      </c>
      <c r="C112" s="4" t="s">
        <v>60</v>
      </c>
      <c r="D112" s="4" t="s">
        <v>1214</v>
      </c>
      <c r="E112" s="9" t="s">
        <v>1215</v>
      </c>
      <c r="F112" s="11" t="s">
        <v>1165</v>
      </c>
      <c r="G112" s="240">
        <v>1.9</v>
      </c>
      <c r="H112" s="32">
        <v>0.30199999999999999</v>
      </c>
      <c r="I112" s="13">
        <v>1296.45</v>
      </c>
      <c r="J112" s="13">
        <v>2463.25</v>
      </c>
      <c r="K112" s="13">
        <v>62.62</v>
      </c>
      <c r="L112" s="13">
        <v>118.97</v>
      </c>
      <c r="M112" s="13">
        <v>1359.07</v>
      </c>
      <c r="N112" s="13">
        <v>2582.23</v>
      </c>
    </row>
    <row r="113" spans="1:14" ht="25" hidden="1" outlineLevel="1" x14ac:dyDescent="0.25">
      <c r="A113" s="1" t="s">
        <v>227</v>
      </c>
      <c r="B113" s="3" t="s">
        <v>1170</v>
      </c>
      <c r="C113" s="3" t="s">
        <v>60</v>
      </c>
      <c r="D113" s="3" t="s">
        <v>1214</v>
      </c>
      <c r="E113" s="8" t="s">
        <v>1215</v>
      </c>
      <c r="F113" s="10" t="s">
        <v>1165</v>
      </c>
      <c r="G113" s="241">
        <v>1.07</v>
      </c>
      <c r="H113" s="31">
        <v>0.30199999999999999</v>
      </c>
      <c r="I113" s="12">
        <v>1296.45</v>
      </c>
      <c r="J113" s="12">
        <v>1387.2</v>
      </c>
      <c r="K113" s="12">
        <v>62.62</v>
      </c>
      <c r="L113" s="12">
        <v>67</v>
      </c>
      <c r="M113" s="12">
        <v>1359.07</v>
      </c>
      <c r="N113" s="12">
        <v>1454.2</v>
      </c>
    </row>
    <row r="114" spans="1:14" hidden="1" outlineLevel="1" x14ac:dyDescent="0.25">
      <c r="A114" s="14" t="s">
        <v>232</v>
      </c>
      <c r="B114" s="50" t="s">
        <v>56</v>
      </c>
      <c r="C114" s="51" t="s">
        <v>56</v>
      </c>
      <c r="D114" s="51" t="s">
        <v>56</v>
      </c>
      <c r="E114" s="51" t="s">
        <v>329</v>
      </c>
      <c r="F114" s="15" t="s">
        <v>56</v>
      </c>
      <c r="G114" s="239"/>
      <c r="H114" s="30" t="s">
        <v>26</v>
      </c>
      <c r="I114" s="16"/>
      <c r="J114" s="16">
        <v>1203.56</v>
      </c>
      <c r="K114" s="16"/>
      <c r="L114" s="16">
        <v>2438.8000000000002</v>
      </c>
      <c r="M114" s="16"/>
      <c r="N114" s="16">
        <v>3642.37</v>
      </c>
    </row>
    <row r="115" spans="1:14" ht="25" hidden="1" outlineLevel="1" x14ac:dyDescent="0.25">
      <c r="A115" s="1" t="s">
        <v>234</v>
      </c>
      <c r="B115" s="3" t="s">
        <v>59</v>
      </c>
      <c r="C115" s="3" t="s">
        <v>60</v>
      </c>
      <c r="D115" s="3" t="s">
        <v>331</v>
      </c>
      <c r="E115" s="8" t="s">
        <v>332</v>
      </c>
      <c r="F115" s="10" t="s">
        <v>72</v>
      </c>
      <c r="G115" s="241">
        <v>791.82</v>
      </c>
      <c r="H115" s="31">
        <v>0.30199999999999999</v>
      </c>
      <c r="I115" s="12">
        <v>1.52</v>
      </c>
      <c r="J115" s="12">
        <v>1203.56</v>
      </c>
      <c r="K115" s="12">
        <v>3.08</v>
      </c>
      <c r="L115" s="12">
        <v>2438.8000000000002</v>
      </c>
      <c r="M115" s="12">
        <v>4.5999999999999996</v>
      </c>
      <c r="N115" s="12">
        <v>3642.37</v>
      </c>
    </row>
    <row r="116" spans="1:14" hidden="1" outlineLevel="1" x14ac:dyDescent="0.25">
      <c r="A116" s="41" t="s">
        <v>293</v>
      </c>
      <c r="B116" s="42" t="s">
        <v>56</v>
      </c>
      <c r="C116" s="42" t="s">
        <v>56</v>
      </c>
      <c r="D116" s="42" t="s">
        <v>56</v>
      </c>
      <c r="E116" s="42" t="s">
        <v>1216</v>
      </c>
      <c r="F116" s="43" t="s">
        <v>56</v>
      </c>
      <c r="G116" s="242"/>
      <c r="H116" s="44" t="s">
        <v>26</v>
      </c>
      <c r="I116" s="45"/>
      <c r="J116" s="45">
        <v>7127.2</v>
      </c>
      <c r="K116" s="45"/>
      <c r="L116" s="45">
        <v>83328.319999999992</v>
      </c>
      <c r="M116" s="45"/>
      <c r="N116" s="45">
        <v>90455.529999999984</v>
      </c>
    </row>
    <row r="117" spans="1:14" hidden="1" outlineLevel="1" x14ac:dyDescent="0.25">
      <c r="A117" s="1" t="s">
        <v>295</v>
      </c>
      <c r="B117" s="3" t="s">
        <v>221</v>
      </c>
      <c r="C117" s="3" t="s">
        <v>458</v>
      </c>
      <c r="D117" s="3" t="s">
        <v>1217</v>
      </c>
      <c r="E117" s="8" t="s">
        <v>1218</v>
      </c>
      <c r="F117" s="10" t="s">
        <v>206</v>
      </c>
      <c r="G117" s="241">
        <v>1</v>
      </c>
      <c r="H117" s="31">
        <v>0.30199999999999999</v>
      </c>
      <c r="I117" s="12">
        <v>0</v>
      </c>
      <c r="J117" s="12">
        <v>0</v>
      </c>
      <c r="K117" s="12">
        <v>34445.71</v>
      </c>
      <c r="L117" s="12">
        <v>34445.71</v>
      </c>
      <c r="M117" s="12">
        <v>34445.71</v>
      </c>
      <c r="N117" s="12">
        <v>34445.71</v>
      </c>
    </row>
    <row r="118" spans="1:14" hidden="1" outlineLevel="1" x14ac:dyDescent="0.25">
      <c r="A118" s="2" t="s">
        <v>1219</v>
      </c>
      <c r="B118" s="4" t="s">
        <v>221</v>
      </c>
      <c r="C118" s="4" t="s">
        <v>458</v>
      </c>
      <c r="D118" s="4" t="s">
        <v>1220</v>
      </c>
      <c r="E118" s="9" t="s">
        <v>1221</v>
      </c>
      <c r="F118" s="11" t="s">
        <v>206</v>
      </c>
      <c r="G118" s="240">
        <v>1</v>
      </c>
      <c r="H118" s="32">
        <v>0.30199999999999999</v>
      </c>
      <c r="I118" s="13">
        <v>0</v>
      </c>
      <c r="J118" s="13">
        <v>0</v>
      </c>
      <c r="K118" s="13">
        <v>14262.1</v>
      </c>
      <c r="L118" s="13">
        <v>14262.1</v>
      </c>
      <c r="M118" s="13">
        <v>14262.1</v>
      </c>
      <c r="N118" s="13">
        <v>14262.1</v>
      </c>
    </row>
    <row r="119" spans="1:14" hidden="1" outlineLevel="1" x14ac:dyDescent="0.25">
      <c r="A119" s="1" t="s">
        <v>1222</v>
      </c>
      <c r="B119" s="3" t="s">
        <v>221</v>
      </c>
      <c r="C119" s="3" t="s">
        <v>458</v>
      </c>
      <c r="D119" s="3" t="s">
        <v>1223</v>
      </c>
      <c r="E119" s="8" t="s">
        <v>1224</v>
      </c>
      <c r="F119" s="10" t="s">
        <v>206</v>
      </c>
      <c r="G119" s="241">
        <v>1</v>
      </c>
      <c r="H119" s="31">
        <v>0.30199999999999999</v>
      </c>
      <c r="I119" s="12">
        <v>0</v>
      </c>
      <c r="J119" s="12">
        <v>0</v>
      </c>
      <c r="K119" s="12">
        <v>16729.39</v>
      </c>
      <c r="L119" s="12">
        <v>16729.39</v>
      </c>
      <c r="M119" s="12">
        <v>16729.39</v>
      </c>
      <c r="N119" s="12">
        <v>16729.39</v>
      </c>
    </row>
    <row r="120" spans="1:14" hidden="1" outlineLevel="1" x14ac:dyDescent="0.25">
      <c r="A120" s="2" t="s">
        <v>1225</v>
      </c>
      <c r="B120" s="4" t="s">
        <v>221</v>
      </c>
      <c r="C120" s="4" t="s">
        <v>458</v>
      </c>
      <c r="D120" s="4" t="s">
        <v>1226</v>
      </c>
      <c r="E120" s="9" t="s">
        <v>1227</v>
      </c>
      <c r="F120" s="11" t="s">
        <v>206</v>
      </c>
      <c r="G120" s="240">
        <v>1</v>
      </c>
      <c r="H120" s="32">
        <v>0.30199999999999999</v>
      </c>
      <c r="I120" s="13">
        <v>0</v>
      </c>
      <c r="J120" s="13">
        <v>0</v>
      </c>
      <c r="K120" s="13">
        <v>17668.04</v>
      </c>
      <c r="L120" s="13">
        <v>17668.04</v>
      </c>
      <c r="M120" s="13">
        <v>17668.04</v>
      </c>
      <c r="N120" s="13">
        <v>17668.04</v>
      </c>
    </row>
    <row r="121" spans="1:14" ht="25" hidden="1" outlineLevel="1" x14ac:dyDescent="0.25">
      <c r="A121" s="1" t="s">
        <v>1228</v>
      </c>
      <c r="B121" s="3" t="s">
        <v>221</v>
      </c>
      <c r="C121" s="3" t="s">
        <v>60</v>
      </c>
      <c r="D121" s="3" t="s">
        <v>1229</v>
      </c>
      <c r="E121" s="8" t="s">
        <v>1230</v>
      </c>
      <c r="F121" s="10" t="s">
        <v>72</v>
      </c>
      <c r="G121" s="241">
        <v>8.59</v>
      </c>
      <c r="H121" s="31">
        <v>0.30199999999999999</v>
      </c>
      <c r="I121" s="12">
        <v>829.70999999999992</v>
      </c>
      <c r="J121" s="12">
        <v>7127.2</v>
      </c>
      <c r="K121" s="12">
        <v>25.970000000000002</v>
      </c>
      <c r="L121" s="12">
        <v>223.08</v>
      </c>
      <c r="M121" s="12">
        <v>855.68</v>
      </c>
      <c r="N121" s="12">
        <v>7350.29</v>
      </c>
    </row>
    <row r="122" spans="1:14" hidden="1" outlineLevel="1" x14ac:dyDescent="0.25">
      <c r="A122" s="41" t="s">
        <v>298</v>
      </c>
      <c r="B122" s="42" t="s">
        <v>56</v>
      </c>
      <c r="C122" s="42" t="s">
        <v>56</v>
      </c>
      <c r="D122" s="42" t="s">
        <v>56</v>
      </c>
      <c r="E122" s="42" t="s">
        <v>1231</v>
      </c>
      <c r="F122" s="43" t="s">
        <v>56</v>
      </c>
      <c r="G122" s="242"/>
      <c r="H122" s="44" t="s">
        <v>26</v>
      </c>
      <c r="I122" s="45"/>
      <c r="J122" s="45">
        <v>7488.78</v>
      </c>
      <c r="K122" s="45"/>
      <c r="L122" s="45">
        <v>266.88</v>
      </c>
      <c r="M122" s="45"/>
      <c r="N122" s="45">
        <v>7755.66</v>
      </c>
    </row>
    <row r="123" spans="1:14" ht="25" hidden="1" outlineLevel="1" x14ac:dyDescent="0.25">
      <c r="A123" s="1" t="s">
        <v>300</v>
      </c>
      <c r="B123" s="3" t="s">
        <v>221</v>
      </c>
      <c r="C123" s="3" t="s">
        <v>60</v>
      </c>
      <c r="D123" s="3" t="s">
        <v>1232</v>
      </c>
      <c r="E123" s="8" t="s">
        <v>1233</v>
      </c>
      <c r="F123" s="10" t="s">
        <v>72</v>
      </c>
      <c r="G123" s="241">
        <v>6</v>
      </c>
      <c r="H123" s="31">
        <v>0.30199999999999999</v>
      </c>
      <c r="I123" s="12">
        <v>1248.1299999999999</v>
      </c>
      <c r="J123" s="12">
        <v>7488.78</v>
      </c>
      <c r="K123" s="12">
        <v>44.48</v>
      </c>
      <c r="L123" s="12">
        <v>266.88</v>
      </c>
      <c r="M123" s="12">
        <v>1292.6099999999999</v>
      </c>
      <c r="N123" s="12">
        <v>7755.66</v>
      </c>
    </row>
    <row r="124" spans="1:14" hidden="1" outlineLevel="1" x14ac:dyDescent="0.25">
      <c r="A124" s="41" t="s">
        <v>328</v>
      </c>
      <c r="B124" s="42" t="s">
        <v>56</v>
      </c>
      <c r="C124" s="42" t="s">
        <v>56</v>
      </c>
      <c r="D124" s="42" t="s">
        <v>56</v>
      </c>
      <c r="E124" s="42" t="s">
        <v>1234</v>
      </c>
      <c r="F124" s="43" t="s">
        <v>56</v>
      </c>
      <c r="G124" s="242"/>
      <c r="H124" s="44" t="s">
        <v>26</v>
      </c>
      <c r="I124" s="45"/>
      <c r="J124" s="45">
        <v>25635.25</v>
      </c>
      <c r="K124" s="45"/>
      <c r="L124" s="45">
        <v>789.68000000000006</v>
      </c>
      <c r="M124" s="45"/>
      <c r="N124" s="45">
        <v>26424.93</v>
      </c>
    </row>
    <row r="125" spans="1:14" ht="25" hidden="1" outlineLevel="1" x14ac:dyDescent="0.25">
      <c r="A125" s="1" t="s">
        <v>330</v>
      </c>
      <c r="B125" s="3" t="s">
        <v>221</v>
      </c>
      <c r="C125" s="3" t="s">
        <v>60</v>
      </c>
      <c r="D125" s="3" t="s">
        <v>1235</v>
      </c>
      <c r="E125" s="8" t="s">
        <v>1236</v>
      </c>
      <c r="F125" s="10" t="s">
        <v>72</v>
      </c>
      <c r="G125" s="241">
        <v>19.239999999999998</v>
      </c>
      <c r="H125" s="31">
        <v>0.30199999999999999</v>
      </c>
      <c r="I125" s="12">
        <v>824.55000000000007</v>
      </c>
      <c r="J125" s="12">
        <v>15864.34</v>
      </c>
      <c r="K125" s="12">
        <v>25.4</v>
      </c>
      <c r="L125" s="12">
        <v>488.69</v>
      </c>
      <c r="M125" s="12">
        <v>849.95</v>
      </c>
      <c r="N125" s="12">
        <v>16353.03</v>
      </c>
    </row>
    <row r="126" spans="1:14" ht="25" hidden="1" outlineLevel="1" x14ac:dyDescent="0.25">
      <c r="A126" s="2" t="s">
        <v>1237</v>
      </c>
      <c r="B126" s="4" t="s">
        <v>221</v>
      </c>
      <c r="C126" s="4" t="s">
        <v>60</v>
      </c>
      <c r="D126" s="4" t="s">
        <v>1235</v>
      </c>
      <c r="E126" s="9" t="s">
        <v>1236</v>
      </c>
      <c r="F126" s="11" t="s">
        <v>72</v>
      </c>
      <c r="G126" s="240">
        <v>11.85</v>
      </c>
      <c r="H126" s="32">
        <v>0.30199999999999999</v>
      </c>
      <c r="I126" s="13">
        <v>824.55000000000007</v>
      </c>
      <c r="J126" s="13">
        <v>9770.91</v>
      </c>
      <c r="K126" s="13">
        <v>25.4</v>
      </c>
      <c r="L126" s="13">
        <v>300.99</v>
      </c>
      <c r="M126" s="13">
        <v>849.95</v>
      </c>
      <c r="N126" s="13">
        <v>10071.9</v>
      </c>
    </row>
    <row r="127" spans="1:14" hidden="1" outlineLevel="1" x14ac:dyDescent="0.25">
      <c r="A127" s="41" t="s">
        <v>1238</v>
      </c>
      <c r="B127" s="42" t="s">
        <v>56</v>
      </c>
      <c r="C127" s="42" t="s">
        <v>56</v>
      </c>
      <c r="D127" s="42" t="s">
        <v>56</v>
      </c>
      <c r="E127" s="42" t="s">
        <v>1239</v>
      </c>
      <c r="F127" s="43" t="s">
        <v>56</v>
      </c>
      <c r="G127" s="242"/>
      <c r="H127" s="44" t="s">
        <v>26</v>
      </c>
      <c r="I127" s="45"/>
      <c r="J127" s="45">
        <v>21422.77</v>
      </c>
      <c r="K127" s="45"/>
      <c r="L127" s="45">
        <v>2611.48</v>
      </c>
      <c r="M127" s="45"/>
      <c r="N127" s="45">
        <v>24034.25</v>
      </c>
    </row>
    <row r="128" spans="1:14" ht="25" hidden="1" outlineLevel="1" x14ac:dyDescent="0.25">
      <c r="A128" s="2" t="s">
        <v>1240</v>
      </c>
      <c r="B128" s="4" t="s">
        <v>221</v>
      </c>
      <c r="C128" s="4" t="s">
        <v>60</v>
      </c>
      <c r="D128" s="4" t="s">
        <v>1241</v>
      </c>
      <c r="E128" s="9" t="s">
        <v>1242</v>
      </c>
      <c r="F128" s="11" t="s">
        <v>206</v>
      </c>
      <c r="G128" s="240">
        <v>1</v>
      </c>
      <c r="H128" s="32">
        <v>0.30199999999999999</v>
      </c>
      <c r="I128" s="13">
        <v>21422.770000000004</v>
      </c>
      <c r="J128" s="13">
        <v>21422.77</v>
      </c>
      <c r="K128" s="13">
        <v>2611.48</v>
      </c>
      <c r="L128" s="13">
        <v>2611.48</v>
      </c>
      <c r="M128" s="13">
        <v>24034.25</v>
      </c>
      <c r="N128" s="13">
        <v>24034.25</v>
      </c>
    </row>
    <row r="129" spans="1:14" hidden="1" outlineLevel="1" x14ac:dyDescent="0.25">
      <c r="A129" s="41" t="s">
        <v>1243</v>
      </c>
      <c r="B129" s="42" t="s">
        <v>56</v>
      </c>
      <c r="C129" s="42" t="s">
        <v>56</v>
      </c>
      <c r="D129" s="42" t="s">
        <v>56</v>
      </c>
      <c r="E129" s="42" t="s">
        <v>1244</v>
      </c>
      <c r="F129" s="43" t="s">
        <v>56</v>
      </c>
      <c r="G129" s="242"/>
      <c r="H129" s="44" t="s">
        <v>26</v>
      </c>
      <c r="I129" s="45"/>
      <c r="J129" s="45">
        <v>31058.05</v>
      </c>
      <c r="K129" s="45"/>
      <c r="L129" s="45">
        <v>1327.8</v>
      </c>
      <c r="M129" s="45"/>
      <c r="N129" s="45">
        <v>32385.85</v>
      </c>
    </row>
    <row r="130" spans="1:14" ht="25" hidden="1" outlineLevel="1" x14ac:dyDescent="0.25">
      <c r="A130" s="2" t="s">
        <v>1245</v>
      </c>
      <c r="B130" s="4" t="s">
        <v>221</v>
      </c>
      <c r="C130" s="4" t="s">
        <v>60</v>
      </c>
      <c r="D130" s="4" t="s">
        <v>1246</v>
      </c>
      <c r="E130" s="9" t="s">
        <v>1247</v>
      </c>
      <c r="F130" s="11" t="s">
        <v>206</v>
      </c>
      <c r="G130" s="240">
        <v>1</v>
      </c>
      <c r="H130" s="32">
        <v>0.30199999999999999</v>
      </c>
      <c r="I130" s="13">
        <v>31058.05</v>
      </c>
      <c r="J130" s="13">
        <v>31058.05</v>
      </c>
      <c r="K130" s="13">
        <v>1327.8</v>
      </c>
      <c r="L130" s="13">
        <v>1327.8</v>
      </c>
      <c r="M130" s="13">
        <v>32385.85</v>
      </c>
      <c r="N130" s="13">
        <v>32385.85</v>
      </c>
    </row>
    <row r="131" spans="1:14" collapsed="1" x14ac:dyDescent="0.25">
      <c r="A131" s="37" t="s">
        <v>333</v>
      </c>
      <c r="B131" s="48"/>
      <c r="C131" s="49"/>
      <c r="D131" s="49"/>
      <c r="E131" s="49" t="s">
        <v>334</v>
      </c>
      <c r="F131" s="38"/>
      <c r="G131" s="238"/>
      <c r="H131" s="39" t="s">
        <v>26</v>
      </c>
      <c r="I131" s="40"/>
      <c r="J131" s="40">
        <v>186337.97999999995</v>
      </c>
      <c r="K131" s="40"/>
      <c r="L131" s="40">
        <v>81597.98000000001</v>
      </c>
      <c r="M131" s="40"/>
      <c r="N131" s="40">
        <v>267936.02000000008</v>
      </c>
    </row>
    <row r="132" spans="1:14" hidden="1" outlineLevel="1" x14ac:dyDescent="0.25">
      <c r="A132" s="14" t="s">
        <v>335</v>
      </c>
      <c r="B132" s="50"/>
      <c r="C132" s="51"/>
      <c r="D132" s="51"/>
      <c r="E132" s="51" t="s">
        <v>68</v>
      </c>
      <c r="F132" s="15"/>
      <c r="G132" s="239"/>
      <c r="H132" s="30" t="s">
        <v>26</v>
      </c>
      <c r="I132" s="16"/>
      <c r="J132" s="16">
        <v>38553.759999999995</v>
      </c>
      <c r="K132" s="16"/>
      <c r="L132" s="16">
        <v>5994.28</v>
      </c>
      <c r="M132" s="16"/>
      <c r="N132" s="16">
        <v>44548.05</v>
      </c>
    </row>
    <row r="133" spans="1:14" ht="25" hidden="1" outlineLevel="1" x14ac:dyDescent="0.25">
      <c r="A133" s="1" t="s">
        <v>336</v>
      </c>
      <c r="B133" s="3" t="s">
        <v>221</v>
      </c>
      <c r="C133" s="3" t="s">
        <v>60</v>
      </c>
      <c r="D133" s="3" t="s">
        <v>1176</v>
      </c>
      <c r="E133" s="8" t="s">
        <v>1177</v>
      </c>
      <c r="F133" s="10" t="s">
        <v>72</v>
      </c>
      <c r="G133" s="241">
        <v>539.48</v>
      </c>
      <c r="H133" s="31">
        <v>0.30199999999999999</v>
      </c>
      <c r="I133" s="12">
        <v>70.150000000000006</v>
      </c>
      <c r="J133" s="12">
        <v>37844.519999999997</v>
      </c>
      <c r="K133" s="12">
        <v>10.96</v>
      </c>
      <c r="L133" s="12">
        <v>5912.7</v>
      </c>
      <c r="M133" s="12">
        <v>81.11</v>
      </c>
      <c r="N133" s="12">
        <v>43757.22</v>
      </c>
    </row>
    <row r="134" spans="1:14" ht="37.5" hidden="1" outlineLevel="1" x14ac:dyDescent="0.25">
      <c r="A134" s="2" t="s">
        <v>337</v>
      </c>
      <c r="B134" s="4" t="s">
        <v>59</v>
      </c>
      <c r="C134" s="4" t="s">
        <v>60</v>
      </c>
      <c r="D134" s="4" t="s">
        <v>340</v>
      </c>
      <c r="E134" s="9" t="s">
        <v>341</v>
      </c>
      <c r="F134" s="11" t="s">
        <v>72</v>
      </c>
      <c r="G134" s="240">
        <v>11.54</v>
      </c>
      <c r="H134" s="32">
        <v>0.30199999999999999</v>
      </c>
      <c r="I134" s="13">
        <v>61.46</v>
      </c>
      <c r="J134" s="13">
        <v>709.24</v>
      </c>
      <c r="K134" s="13">
        <v>7.0699999999999994</v>
      </c>
      <c r="L134" s="13">
        <v>81.58</v>
      </c>
      <c r="M134" s="13">
        <v>68.53</v>
      </c>
      <c r="N134" s="13">
        <v>790.83</v>
      </c>
    </row>
    <row r="135" spans="1:14" hidden="1" outlineLevel="1" x14ac:dyDescent="0.25">
      <c r="A135" s="14" t="s">
        <v>342</v>
      </c>
      <c r="B135" s="50"/>
      <c r="C135" s="51"/>
      <c r="D135" s="51"/>
      <c r="E135" s="51" t="s">
        <v>132</v>
      </c>
      <c r="F135" s="15"/>
      <c r="G135" s="239"/>
      <c r="H135" s="30" t="s">
        <v>26</v>
      </c>
      <c r="I135" s="16"/>
      <c r="J135" s="16">
        <v>34232.300000000003</v>
      </c>
      <c r="K135" s="16"/>
      <c r="L135" s="16">
        <v>34422.1</v>
      </c>
      <c r="M135" s="16"/>
      <c r="N135" s="16">
        <v>68654.42</v>
      </c>
    </row>
    <row r="136" spans="1:14" ht="25" hidden="1" outlineLevel="1" x14ac:dyDescent="0.25">
      <c r="A136" s="1" t="s">
        <v>343</v>
      </c>
      <c r="B136" s="3" t="s">
        <v>59</v>
      </c>
      <c r="C136" s="3" t="s">
        <v>60</v>
      </c>
      <c r="D136" s="3" t="s">
        <v>128</v>
      </c>
      <c r="E136" s="8" t="s">
        <v>129</v>
      </c>
      <c r="F136" s="10" t="s">
        <v>72</v>
      </c>
      <c r="G136" s="241">
        <v>1525.95</v>
      </c>
      <c r="H136" s="31">
        <v>0.30199999999999999</v>
      </c>
      <c r="I136" s="12">
        <v>10.39</v>
      </c>
      <c r="J136" s="12">
        <v>15854.62</v>
      </c>
      <c r="K136" s="12">
        <v>5.87</v>
      </c>
      <c r="L136" s="12">
        <v>8957.32</v>
      </c>
      <c r="M136" s="12">
        <v>16.260000000000002</v>
      </c>
      <c r="N136" s="12">
        <v>24811.94</v>
      </c>
    </row>
    <row r="137" spans="1:14" ht="25" hidden="1" outlineLevel="1" x14ac:dyDescent="0.25">
      <c r="A137" s="2" t="s">
        <v>344</v>
      </c>
      <c r="B137" s="4" t="s">
        <v>59</v>
      </c>
      <c r="C137" s="4" t="s">
        <v>60</v>
      </c>
      <c r="D137" s="4" t="s">
        <v>128</v>
      </c>
      <c r="E137" s="9" t="s">
        <v>129</v>
      </c>
      <c r="F137" s="11" t="s">
        <v>72</v>
      </c>
      <c r="G137" s="240">
        <v>8.6999999999999993</v>
      </c>
      <c r="H137" s="32">
        <v>0.30199999999999999</v>
      </c>
      <c r="I137" s="13">
        <v>10.39</v>
      </c>
      <c r="J137" s="13">
        <v>90.39</v>
      </c>
      <c r="K137" s="13">
        <v>5.87</v>
      </c>
      <c r="L137" s="13">
        <v>51.06</v>
      </c>
      <c r="M137" s="13">
        <v>16.260000000000002</v>
      </c>
      <c r="N137" s="13">
        <v>141.46</v>
      </c>
    </row>
    <row r="138" spans="1:14" ht="25" hidden="1" outlineLevel="1" x14ac:dyDescent="0.25">
      <c r="A138" s="1" t="s">
        <v>345</v>
      </c>
      <c r="B138" s="3" t="s">
        <v>59</v>
      </c>
      <c r="C138" s="3" t="s">
        <v>60</v>
      </c>
      <c r="D138" s="3" t="s">
        <v>128</v>
      </c>
      <c r="E138" s="8" t="s">
        <v>129</v>
      </c>
      <c r="F138" s="10" t="s">
        <v>72</v>
      </c>
      <c r="G138" s="241">
        <v>179.2</v>
      </c>
      <c r="H138" s="31">
        <v>0.30199999999999999</v>
      </c>
      <c r="I138" s="12">
        <v>10.39</v>
      </c>
      <c r="J138" s="12">
        <v>1861.88</v>
      </c>
      <c r="K138" s="12">
        <v>5.87</v>
      </c>
      <c r="L138" s="12">
        <v>1051.9000000000001</v>
      </c>
      <c r="M138" s="12">
        <v>16.260000000000002</v>
      </c>
      <c r="N138" s="12">
        <v>2913.79</v>
      </c>
    </row>
    <row r="139" spans="1:14" ht="25" hidden="1" outlineLevel="1" x14ac:dyDescent="0.25">
      <c r="A139" s="2" t="s">
        <v>346</v>
      </c>
      <c r="B139" s="4" t="s">
        <v>221</v>
      </c>
      <c r="C139" s="4" t="s">
        <v>60</v>
      </c>
      <c r="D139" s="4" t="s">
        <v>1197</v>
      </c>
      <c r="E139" s="9" t="s">
        <v>1198</v>
      </c>
      <c r="F139" s="11" t="s">
        <v>72</v>
      </c>
      <c r="G139" s="240">
        <v>26.13</v>
      </c>
      <c r="H139" s="32">
        <v>0.30199999999999999</v>
      </c>
      <c r="I139" s="13">
        <v>0</v>
      </c>
      <c r="J139" s="13">
        <v>0</v>
      </c>
      <c r="K139" s="13">
        <v>66.67</v>
      </c>
      <c r="L139" s="13">
        <v>1742.08</v>
      </c>
      <c r="M139" s="13">
        <v>66.67</v>
      </c>
      <c r="N139" s="13">
        <v>1742.08</v>
      </c>
    </row>
    <row r="140" spans="1:14" ht="25" hidden="1" outlineLevel="1" x14ac:dyDescent="0.25">
      <c r="A140" s="1" t="s">
        <v>347</v>
      </c>
      <c r="B140" s="3" t="s">
        <v>59</v>
      </c>
      <c r="C140" s="3" t="s">
        <v>60</v>
      </c>
      <c r="D140" s="3" t="s">
        <v>121</v>
      </c>
      <c r="E140" s="8" t="s">
        <v>122</v>
      </c>
      <c r="F140" s="10" t="s">
        <v>72</v>
      </c>
      <c r="G140" s="241">
        <v>1739.98</v>
      </c>
      <c r="H140" s="31">
        <v>0.30199999999999999</v>
      </c>
      <c r="I140" s="12">
        <v>9.44</v>
      </c>
      <c r="J140" s="12">
        <v>16425.41</v>
      </c>
      <c r="K140" s="12">
        <v>13</v>
      </c>
      <c r="L140" s="12">
        <v>22619.74</v>
      </c>
      <c r="M140" s="12">
        <v>22.44</v>
      </c>
      <c r="N140" s="12">
        <v>39045.15</v>
      </c>
    </row>
    <row r="141" spans="1:14" hidden="1" outlineLevel="1" x14ac:dyDescent="0.25">
      <c r="A141" s="14" t="s">
        <v>356</v>
      </c>
      <c r="B141" s="50"/>
      <c r="C141" s="51"/>
      <c r="D141" s="51"/>
      <c r="E141" s="51" t="s">
        <v>1203</v>
      </c>
      <c r="F141" s="15"/>
      <c r="G141" s="239"/>
      <c r="H141" s="30" t="s">
        <v>26</v>
      </c>
      <c r="I141" s="16"/>
      <c r="J141" s="16">
        <v>82435.640000000014</v>
      </c>
      <c r="K141" s="16"/>
      <c r="L141" s="16">
        <v>34341.71</v>
      </c>
      <c r="M141" s="16"/>
      <c r="N141" s="16">
        <v>116777.37000000001</v>
      </c>
    </row>
    <row r="142" spans="1:14" ht="25" hidden="1" outlineLevel="1" x14ac:dyDescent="0.25">
      <c r="A142" s="2" t="s">
        <v>357</v>
      </c>
      <c r="B142" s="4" t="s">
        <v>59</v>
      </c>
      <c r="C142" s="4" t="s">
        <v>60</v>
      </c>
      <c r="D142" s="4" t="s">
        <v>167</v>
      </c>
      <c r="E142" s="9" t="s">
        <v>168</v>
      </c>
      <c r="F142" s="11" t="s">
        <v>72</v>
      </c>
      <c r="G142" s="240">
        <v>544.79999999999995</v>
      </c>
      <c r="H142" s="32">
        <v>0.30199999999999999</v>
      </c>
      <c r="I142" s="13">
        <v>14.99</v>
      </c>
      <c r="J142" s="13">
        <v>8166.55</v>
      </c>
      <c r="K142" s="13">
        <v>26.73</v>
      </c>
      <c r="L142" s="13">
        <v>14562.5</v>
      </c>
      <c r="M142" s="13">
        <v>41.72</v>
      </c>
      <c r="N142" s="13">
        <v>22729.05</v>
      </c>
    </row>
    <row r="143" spans="1:14" ht="25" hidden="1" outlineLevel="1" x14ac:dyDescent="0.25">
      <c r="A143" s="1" t="s">
        <v>358</v>
      </c>
      <c r="B143" s="3" t="s">
        <v>59</v>
      </c>
      <c r="C143" s="3" t="s">
        <v>60</v>
      </c>
      <c r="D143" s="3" t="s">
        <v>170</v>
      </c>
      <c r="E143" s="8" t="s">
        <v>171</v>
      </c>
      <c r="F143" s="10" t="s">
        <v>72</v>
      </c>
      <c r="G143" s="241">
        <v>544.79999999999995</v>
      </c>
      <c r="H143" s="31">
        <v>0.30199999999999999</v>
      </c>
      <c r="I143" s="12">
        <v>74.45</v>
      </c>
      <c r="J143" s="12">
        <v>40560.36</v>
      </c>
      <c r="K143" s="12">
        <v>19.13</v>
      </c>
      <c r="L143" s="12">
        <v>10422.02</v>
      </c>
      <c r="M143" s="12">
        <v>93.58</v>
      </c>
      <c r="N143" s="12">
        <v>50982.38</v>
      </c>
    </row>
    <row r="144" spans="1:14" ht="25" hidden="1" outlineLevel="1" x14ac:dyDescent="0.25">
      <c r="A144" s="2" t="s">
        <v>359</v>
      </c>
      <c r="B144" s="4" t="s">
        <v>59</v>
      </c>
      <c r="C144" s="4" t="s">
        <v>60</v>
      </c>
      <c r="D144" s="4" t="s">
        <v>173</v>
      </c>
      <c r="E144" s="9" t="s">
        <v>174</v>
      </c>
      <c r="F144" s="11" t="s">
        <v>72</v>
      </c>
      <c r="G144" s="240">
        <v>544.79999999999995</v>
      </c>
      <c r="H144" s="32">
        <v>0.30199999999999999</v>
      </c>
      <c r="I144" s="13">
        <v>11.33</v>
      </c>
      <c r="J144" s="13">
        <v>6172.58</v>
      </c>
      <c r="K144" s="13">
        <v>8.17</v>
      </c>
      <c r="L144" s="13">
        <v>4451.01</v>
      </c>
      <c r="M144" s="13">
        <v>19.5</v>
      </c>
      <c r="N144" s="13">
        <v>10623.6</v>
      </c>
    </row>
    <row r="145" spans="1:14" ht="25" hidden="1" outlineLevel="1" x14ac:dyDescent="0.25">
      <c r="A145" s="1" t="s">
        <v>360</v>
      </c>
      <c r="B145" s="3" t="s">
        <v>59</v>
      </c>
      <c r="C145" s="3" t="s">
        <v>60</v>
      </c>
      <c r="D145" s="3" t="s">
        <v>176</v>
      </c>
      <c r="E145" s="8" t="s">
        <v>177</v>
      </c>
      <c r="F145" s="10" t="s">
        <v>72</v>
      </c>
      <c r="G145" s="241">
        <v>544.79999999999995</v>
      </c>
      <c r="H145" s="31">
        <v>0.30199999999999999</v>
      </c>
      <c r="I145" s="12">
        <v>3.3</v>
      </c>
      <c r="J145" s="12">
        <v>1797.84</v>
      </c>
      <c r="K145" s="12">
        <v>7.27</v>
      </c>
      <c r="L145" s="12">
        <v>3960.69</v>
      </c>
      <c r="M145" s="12">
        <v>10.57</v>
      </c>
      <c r="N145" s="12">
        <v>5758.53</v>
      </c>
    </row>
    <row r="146" spans="1:14" ht="25" hidden="1" outlineLevel="1" x14ac:dyDescent="0.25">
      <c r="A146" s="2" t="s">
        <v>361</v>
      </c>
      <c r="B146" s="4" t="s">
        <v>59</v>
      </c>
      <c r="C146" s="4" t="s">
        <v>60</v>
      </c>
      <c r="D146" s="4" t="s">
        <v>363</v>
      </c>
      <c r="E146" s="9" t="s">
        <v>364</v>
      </c>
      <c r="F146" s="11" t="s">
        <v>72</v>
      </c>
      <c r="G146" s="240">
        <v>1.25</v>
      </c>
      <c r="H146" s="32">
        <v>0.30199999999999999</v>
      </c>
      <c r="I146" s="13">
        <v>35.49</v>
      </c>
      <c r="J146" s="13">
        <v>44.36</v>
      </c>
      <c r="K146" s="13">
        <v>41.22</v>
      </c>
      <c r="L146" s="13">
        <v>51.52</v>
      </c>
      <c r="M146" s="13">
        <v>76.709999999999994</v>
      </c>
      <c r="N146" s="13">
        <v>95.88</v>
      </c>
    </row>
    <row r="147" spans="1:14" ht="25" hidden="1" outlineLevel="1" x14ac:dyDescent="0.25">
      <c r="A147" s="1" t="s">
        <v>362</v>
      </c>
      <c r="B147" s="3" t="s">
        <v>59</v>
      </c>
      <c r="C147" s="3" t="s">
        <v>60</v>
      </c>
      <c r="D147" s="3" t="s">
        <v>363</v>
      </c>
      <c r="E147" s="8" t="s">
        <v>364</v>
      </c>
      <c r="F147" s="10" t="s">
        <v>72</v>
      </c>
      <c r="G147" s="241">
        <v>5.64</v>
      </c>
      <c r="H147" s="31">
        <v>0.30199999999999999</v>
      </c>
      <c r="I147" s="12">
        <v>35.49</v>
      </c>
      <c r="J147" s="12">
        <v>200.16</v>
      </c>
      <c r="K147" s="12">
        <v>41.22</v>
      </c>
      <c r="L147" s="12">
        <v>232.48</v>
      </c>
      <c r="M147" s="12">
        <v>76.709999999999994</v>
      </c>
      <c r="N147" s="12">
        <v>432.64</v>
      </c>
    </row>
    <row r="148" spans="1:14" ht="25" hidden="1" outlineLevel="1" x14ac:dyDescent="0.25">
      <c r="A148" s="2" t="s">
        <v>365</v>
      </c>
      <c r="B148" s="4" t="s">
        <v>221</v>
      </c>
      <c r="C148" s="4" t="s">
        <v>60</v>
      </c>
      <c r="D148" s="4" t="s">
        <v>1195</v>
      </c>
      <c r="E148" s="9" t="s">
        <v>1196</v>
      </c>
      <c r="F148" s="11" t="s">
        <v>72</v>
      </c>
      <c r="G148" s="240">
        <v>5.13</v>
      </c>
      <c r="H148" s="32">
        <v>0.30199999999999999</v>
      </c>
      <c r="I148" s="13">
        <v>2439.19</v>
      </c>
      <c r="J148" s="13">
        <v>12513.04</v>
      </c>
      <c r="K148" s="13">
        <v>59.97</v>
      </c>
      <c r="L148" s="13">
        <v>307.64</v>
      </c>
      <c r="M148" s="13">
        <v>2499.16</v>
      </c>
      <c r="N148" s="13">
        <v>12820.69</v>
      </c>
    </row>
    <row r="149" spans="1:14" ht="25" hidden="1" outlineLevel="1" x14ac:dyDescent="0.25">
      <c r="A149" s="1" t="s">
        <v>1248</v>
      </c>
      <c r="B149" s="3" t="s">
        <v>221</v>
      </c>
      <c r="C149" s="3" t="s">
        <v>60</v>
      </c>
      <c r="D149" s="3" t="s">
        <v>1249</v>
      </c>
      <c r="E149" s="8" t="s">
        <v>1250</v>
      </c>
      <c r="F149" s="10" t="s">
        <v>72</v>
      </c>
      <c r="G149" s="241">
        <v>12.83</v>
      </c>
      <c r="H149" s="31">
        <v>0.30199999999999999</v>
      </c>
      <c r="I149" s="12">
        <v>1011.75</v>
      </c>
      <c r="J149" s="12">
        <v>12980.75</v>
      </c>
      <c r="K149" s="12">
        <v>27.58</v>
      </c>
      <c r="L149" s="12">
        <v>353.85</v>
      </c>
      <c r="M149" s="12">
        <v>1039.33</v>
      </c>
      <c r="N149" s="12">
        <v>13334.6</v>
      </c>
    </row>
    <row r="150" spans="1:14" hidden="1" outlineLevel="1" x14ac:dyDescent="0.25">
      <c r="A150" s="14" t="s">
        <v>366</v>
      </c>
      <c r="B150" s="50"/>
      <c r="C150" s="51"/>
      <c r="D150" s="51"/>
      <c r="E150" s="51" t="s">
        <v>202</v>
      </c>
      <c r="F150" s="15"/>
      <c r="G150" s="239"/>
      <c r="H150" s="30" t="s">
        <v>26</v>
      </c>
      <c r="I150" s="16"/>
      <c r="J150" s="16">
        <v>24977.71</v>
      </c>
      <c r="K150" s="16"/>
      <c r="L150" s="16">
        <v>5974.91</v>
      </c>
      <c r="M150" s="16"/>
      <c r="N150" s="16">
        <v>30952.62</v>
      </c>
    </row>
    <row r="151" spans="1:14" ht="25" hidden="1" outlineLevel="1" x14ac:dyDescent="0.25">
      <c r="A151" s="2" t="s">
        <v>367</v>
      </c>
      <c r="B151" s="4" t="s">
        <v>221</v>
      </c>
      <c r="C151" s="4" t="s">
        <v>60</v>
      </c>
      <c r="D151" s="4" t="s">
        <v>1251</v>
      </c>
      <c r="E151" s="9" t="s">
        <v>1252</v>
      </c>
      <c r="F151" s="11" t="s">
        <v>206</v>
      </c>
      <c r="G151" s="240">
        <v>1</v>
      </c>
      <c r="H151" s="32">
        <v>0.30199999999999999</v>
      </c>
      <c r="I151" s="13">
        <v>2780.9700000000003</v>
      </c>
      <c r="J151" s="13">
        <v>2780.97</v>
      </c>
      <c r="K151" s="13">
        <v>63.6</v>
      </c>
      <c r="L151" s="13">
        <v>63.6</v>
      </c>
      <c r="M151" s="13">
        <v>2844.57</v>
      </c>
      <c r="N151" s="13">
        <v>2844.57</v>
      </c>
    </row>
    <row r="152" spans="1:14" ht="25" hidden="1" outlineLevel="1" x14ac:dyDescent="0.25">
      <c r="A152" s="1" t="s">
        <v>368</v>
      </c>
      <c r="B152" s="3" t="s">
        <v>59</v>
      </c>
      <c r="C152" s="3" t="s">
        <v>60</v>
      </c>
      <c r="D152" s="3" t="s">
        <v>1253</v>
      </c>
      <c r="E152" s="8" t="s">
        <v>1254</v>
      </c>
      <c r="F152" s="10" t="s">
        <v>206</v>
      </c>
      <c r="G152" s="241">
        <v>1</v>
      </c>
      <c r="H152" s="31">
        <v>0.30199999999999999</v>
      </c>
      <c r="I152" s="12">
        <v>856.36</v>
      </c>
      <c r="J152" s="12">
        <v>856.36</v>
      </c>
      <c r="K152" s="12">
        <v>188.06</v>
      </c>
      <c r="L152" s="12">
        <v>188.06</v>
      </c>
      <c r="M152" s="12">
        <v>1044.42</v>
      </c>
      <c r="N152" s="12">
        <v>1044.42</v>
      </c>
    </row>
    <row r="153" spans="1:14" ht="50" hidden="1" outlineLevel="1" x14ac:dyDescent="0.25">
      <c r="A153" s="2" t="s">
        <v>1255</v>
      </c>
      <c r="B153" s="4" t="s">
        <v>59</v>
      </c>
      <c r="C153" s="4" t="s">
        <v>60</v>
      </c>
      <c r="D153" s="4" t="s">
        <v>215</v>
      </c>
      <c r="E153" s="9" t="s">
        <v>216</v>
      </c>
      <c r="F153" s="11" t="s">
        <v>206</v>
      </c>
      <c r="G153" s="240">
        <v>17</v>
      </c>
      <c r="H153" s="32">
        <v>0.30199999999999999</v>
      </c>
      <c r="I153" s="13">
        <v>1119.92</v>
      </c>
      <c r="J153" s="13">
        <v>19038.64</v>
      </c>
      <c r="K153" s="13">
        <v>300.64999999999998</v>
      </c>
      <c r="L153" s="13">
        <v>5111.05</v>
      </c>
      <c r="M153" s="13">
        <v>1420.57</v>
      </c>
      <c r="N153" s="13">
        <v>24149.69</v>
      </c>
    </row>
    <row r="154" spans="1:14" ht="50" hidden="1" outlineLevel="1" x14ac:dyDescent="0.25">
      <c r="A154" s="1" t="s">
        <v>1256</v>
      </c>
      <c r="B154" s="3" t="s">
        <v>59</v>
      </c>
      <c r="C154" s="3" t="s">
        <v>60</v>
      </c>
      <c r="D154" s="3" t="s">
        <v>204</v>
      </c>
      <c r="E154" s="8" t="s">
        <v>1207</v>
      </c>
      <c r="F154" s="10" t="s">
        <v>206</v>
      </c>
      <c r="G154" s="241">
        <v>2</v>
      </c>
      <c r="H154" s="31">
        <v>0.30199999999999999</v>
      </c>
      <c r="I154" s="12">
        <v>1150.8699999999999</v>
      </c>
      <c r="J154" s="12">
        <v>2301.7399999999998</v>
      </c>
      <c r="K154" s="12">
        <v>306.10000000000025</v>
      </c>
      <c r="L154" s="12">
        <v>612.20000000000005</v>
      </c>
      <c r="M154" s="12">
        <v>1456.97</v>
      </c>
      <c r="N154" s="12">
        <v>2913.94</v>
      </c>
    </row>
    <row r="155" spans="1:14" hidden="1" outlineLevel="1" x14ac:dyDescent="0.25">
      <c r="A155" s="14" t="s">
        <v>369</v>
      </c>
      <c r="B155" s="50"/>
      <c r="C155" s="51"/>
      <c r="D155" s="51"/>
      <c r="E155" s="51" t="s">
        <v>219</v>
      </c>
      <c r="F155" s="15"/>
      <c r="G155" s="239"/>
      <c r="H155" s="30" t="s">
        <v>26</v>
      </c>
      <c r="I155" s="16"/>
      <c r="J155" s="16">
        <v>6138.57</v>
      </c>
      <c r="K155" s="16"/>
      <c r="L155" s="16">
        <v>864.98</v>
      </c>
      <c r="M155" s="16"/>
      <c r="N155" s="16">
        <v>7003.56</v>
      </c>
    </row>
    <row r="156" spans="1:14" ht="25" hidden="1" outlineLevel="1" x14ac:dyDescent="0.25">
      <c r="A156" s="2" t="s">
        <v>370</v>
      </c>
      <c r="B156" s="4" t="s">
        <v>59</v>
      </c>
      <c r="C156" s="4" t="s">
        <v>60</v>
      </c>
      <c r="D156" s="4" t="s">
        <v>230</v>
      </c>
      <c r="E156" s="9" t="s">
        <v>231</v>
      </c>
      <c r="F156" s="11" t="s">
        <v>153</v>
      </c>
      <c r="G156" s="240">
        <v>38.770000000000003</v>
      </c>
      <c r="H156" s="32">
        <v>0.30199999999999999</v>
      </c>
      <c r="I156" s="13">
        <v>151.87</v>
      </c>
      <c r="J156" s="13">
        <v>5887.99</v>
      </c>
      <c r="K156" s="13">
        <v>21.4</v>
      </c>
      <c r="L156" s="13">
        <v>829.67</v>
      </c>
      <c r="M156" s="13">
        <v>173.27</v>
      </c>
      <c r="N156" s="13">
        <v>6717.67</v>
      </c>
    </row>
    <row r="157" spans="1:14" ht="25" hidden="1" outlineLevel="1" x14ac:dyDescent="0.25">
      <c r="A157" s="1" t="s">
        <v>373</v>
      </c>
      <c r="B157" s="3" t="s">
        <v>59</v>
      </c>
      <c r="C157" s="3" t="s">
        <v>60</v>
      </c>
      <c r="D157" s="3" t="s">
        <v>230</v>
      </c>
      <c r="E157" s="8" t="s">
        <v>231</v>
      </c>
      <c r="F157" s="10" t="s">
        <v>153</v>
      </c>
      <c r="G157" s="241">
        <v>1.65</v>
      </c>
      <c r="H157" s="31">
        <v>0.30199999999999999</v>
      </c>
      <c r="I157" s="12">
        <v>151.87</v>
      </c>
      <c r="J157" s="12">
        <v>250.58</v>
      </c>
      <c r="K157" s="12">
        <v>21.4</v>
      </c>
      <c r="L157" s="12">
        <v>35.31</v>
      </c>
      <c r="M157" s="12">
        <v>173.27</v>
      </c>
      <c r="N157" s="12">
        <v>285.89</v>
      </c>
    </row>
    <row r="158" spans="1:14" collapsed="1" x14ac:dyDescent="0.25">
      <c r="A158" s="37" t="s">
        <v>402</v>
      </c>
      <c r="B158" s="48"/>
      <c r="C158" s="49"/>
      <c r="D158" s="49"/>
      <c r="E158" s="49" t="s">
        <v>403</v>
      </c>
      <c r="F158" s="38"/>
      <c r="G158" s="238"/>
      <c r="H158" s="39" t="s">
        <v>26</v>
      </c>
      <c r="I158" s="40"/>
      <c r="J158" s="40">
        <v>173936.11000000002</v>
      </c>
      <c r="K158" s="40"/>
      <c r="L158" s="40">
        <v>117909.17</v>
      </c>
      <c r="M158" s="40"/>
      <c r="N158" s="40">
        <v>291845.28999999998</v>
      </c>
    </row>
    <row r="159" spans="1:14" hidden="1" outlineLevel="1" x14ac:dyDescent="0.25">
      <c r="A159" s="14" t="s">
        <v>404</v>
      </c>
      <c r="B159" s="50"/>
      <c r="C159" s="51"/>
      <c r="D159" s="51"/>
      <c r="E159" s="51" t="s">
        <v>132</v>
      </c>
      <c r="F159" s="15"/>
      <c r="G159" s="239"/>
      <c r="H159" s="30" t="s">
        <v>26</v>
      </c>
      <c r="I159" s="16"/>
      <c r="J159" s="16">
        <v>32567.920000000002</v>
      </c>
      <c r="K159" s="16"/>
      <c r="L159" s="16">
        <v>33699.06</v>
      </c>
      <c r="M159" s="16"/>
      <c r="N159" s="16">
        <v>66266.990000000005</v>
      </c>
    </row>
    <row r="160" spans="1:14" ht="25" hidden="1" outlineLevel="1" x14ac:dyDescent="0.25">
      <c r="A160" s="2" t="s">
        <v>405</v>
      </c>
      <c r="B160" s="4" t="s">
        <v>59</v>
      </c>
      <c r="C160" s="4" t="s">
        <v>60</v>
      </c>
      <c r="D160" s="4" t="s">
        <v>128</v>
      </c>
      <c r="E160" s="9" t="s">
        <v>129</v>
      </c>
      <c r="F160" s="11" t="s">
        <v>72</v>
      </c>
      <c r="G160" s="240">
        <v>540.86</v>
      </c>
      <c r="H160" s="32">
        <v>0.30199999999999999</v>
      </c>
      <c r="I160" s="13">
        <v>10.39</v>
      </c>
      <c r="J160" s="13">
        <v>5619.53</v>
      </c>
      <c r="K160" s="13">
        <v>5.87</v>
      </c>
      <c r="L160" s="13">
        <v>3174.84</v>
      </c>
      <c r="M160" s="13">
        <v>16.260000000000002</v>
      </c>
      <c r="N160" s="13">
        <v>8794.3799999999992</v>
      </c>
    </row>
    <row r="161" spans="1:14" ht="25" hidden="1" outlineLevel="1" x14ac:dyDescent="0.25">
      <c r="A161" s="1" t="s">
        <v>406</v>
      </c>
      <c r="B161" s="3" t="s">
        <v>59</v>
      </c>
      <c r="C161" s="3" t="s">
        <v>60</v>
      </c>
      <c r="D161" s="3" t="s">
        <v>128</v>
      </c>
      <c r="E161" s="8" t="s">
        <v>129</v>
      </c>
      <c r="F161" s="10" t="s">
        <v>72</v>
      </c>
      <c r="G161" s="241">
        <v>21</v>
      </c>
      <c r="H161" s="31">
        <v>0.30199999999999999</v>
      </c>
      <c r="I161" s="12">
        <v>10.39</v>
      </c>
      <c r="J161" s="12">
        <v>218.19</v>
      </c>
      <c r="K161" s="12">
        <v>5.87</v>
      </c>
      <c r="L161" s="12">
        <v>123.27</v>
      </c>
      <c r="M161" s="12">
        <v>16.260000000000002</v>
      </c>
      <c r="N161" s="12">
        <v>341.46</v>
      </c>
    </row>
    <row r="162" spans="1:14" ht="37.5" hidden="1" outlineLevel="1" x14ac:dyDescent="0.25">
      <c r="A162" s="2" t="s">
        <v>407</v>
      </c>
      <c r="B162" s="4" t="s">
        <v>59</v>
      </c>
      <c r="C162" s="4" t="s">
        <v>60</v>
      </c>
      <c r="D162" s="4" t="s">
        <v>143</v>
      </c>
      <c r="E162" s="9" t="s">
        <v>144</v>
      </c>
      <c r="F162" s="11" t="s">
        <v>72</v>
      </c>
      <c r="G162" s="240">
        <v>10.5</v>
      </c>
      <c r="H162" s="32">
        <v>0.30199999999999999</v>
      </c>
      <c r="I162" s="13">
        <v>70.34</v>
      </c>
      <c r="J162" s="13">
        <v>738.57</v>
      </c>
      <c r="K162" s="13">
        <v>64.09</v>
      </c>
      <c r="L162" s="13">
        <v>672.94</v>
      </c>
      <c r="M162" s="13">
        <v>134.43</v>
      </c>
      <c r="N162" s="13">
        <v>1411.51</v>
      </c>
    </row>
    <row r="163" spans="1:14" ht="37.5" hidden="1" outlineLevel="1" x14ac:dyDescent="0.25">
      <c r="A163" s="1" t="s">
        <v>408</v>
      </c>
      <c r="B163" s="3" t="s">
        <v>59</v>
      </c>
      <c r="C163" s="3" t="s">
        <v>60</v>
      </c>
      <c r="D163" s="3" t="s">
        <v>410</v>
      </c>
      <c r="E163" s="8" t="s">
        <v>411</v>
      </c>
      <c r="F163" s="10" t="s">
        <v>72</v>
      </c>
      <c r="G163" s="241">
        <v>561.86</v>
      </c>
      <c r="H163" s="31">
        <v>0.30199999999999999</v>
      </c>
      <c r="I163" s="12">
        <v>36.82</v>
      </c>
      <c r="J163" s="12">
        <v>20687.68</v>
      </c>
      <c r="K163" s="12">
        <v>39.909999999999997</v>
      </c>
      <c r="L163" s="12">
        <v>22423.83</v>
      </c>
      <c r="M163" s="12">
        <v>76.73</v>
      </c>
      <c r="N163" s="12">
        <v>43111.51</v>
      </c>
    </row>
    <row r="164" spans="1:14" ht="25" hidden="1" outlineLevel="1" x14ac:dyDescent="0.25">
      <c r="A164" s="2" t="s">
        <v>409</v>
      </c>
      <c r="B164" s="4" t="s">
        <v>59</v>
      </c>
      <c r="C164" s="4" t="s">
        <v>60</v>
      </c>
      <c r="D164" s="4" t="s">
        <v>121</v>
      </c>
      <c r="E164" s="9" t="s">
        <v>122</v>
      </c>
      <c r="F164" s="11" t="s">
        <v>72</v>
      </c>
      <c r="G164" s="240">
        <v>561.86</v>
      </c>
      <c r="H164" s="32">
        <v>0.30199999999999999</v>
      </c>
      <c r="I164" s="13">
        <v>9.44</v>
      </c>
      <c r="J164" s="13">
        <v>5303.95</v>
      </c>
      <c r="K164" s="13">
        <v>13</v>
      </c>
      <c r="L164" s="13">
        <v>7304.18</v>
      </c>
      <c r="M164" s="13">
        <v>22.44</v>
      </c>
      <c r="N164" s="13">
        <v>12608.13</v>
      </c>
    </row>
    <row r="165" spans="1:14" hidden="1" outlineLevel="1" x14ac:dyDescent="0.25">
      <c r="A165" s="41" t="s">
        <v>1257</v>
      </c>
      <c r="B165" s="42" t="s">
        <v>56</v>
      </c>
      <c r="C165" s="42" t="s">
        <v>56</v>
      </c>
      <c r="D165" s="42" t="s">
        <v>56</v>
      </c>
      <c r="E165" s="42" t="s">
        <v>1258</v>
      </c>
      <c r="F165" s="43" t="s">
        <v>56</v>
      </c>
      <c r="G165" s="242"/>
      <c r="H165" s="44" t="s">
        <v>26</v>
      </c>
      <c r="I165" s="45"/>
      <c r="J165" s="45">
        <v>141368.19</v>
      </c>
      <c r="K165" s="45"/>
      <c r="L165" s="45">
        <v>84210.11</v>
      </c>
      <c r="M165" s="45"/>
      <c r="N165" s="45">
        <v>225578.3</v>
      </c>
    </row>
    <row r="166" spans="1:14" ht="25" hidden="1" outlineLevel="1" x14ac:dyDescent="0.25">
      <c r="A166" s="2" t="s">
        <v>1259</v>
      </c>
      <c r="B166" s="4" t="s">
        <v>221</v>
      </c>
      <c r="C166" s="4" t="s">
        <v>60</v>
      </c>
      <c r="D166" s="4" t="s">
        <v>1260</v>
      </c>
      <c r="E166" s="9" t="s">
        <v>1261</v>
      </c>
      <c r="F166" s="11" t="s">
        <v>72</v>
      </c>
      <c r="G166" s="240">
        <v>95.2</v>
      </c>
      <c r="H166" s="32">
        <v>0.30199999999999999</v>
      </c>
      <c r="I166" s="13">
        <v>1484.9600000000003</v>
      </c>
      <c r="J166" s="13">
        <v>141368.19</v>
      </c>
      <c r="K166" s="13">
        <v>884.56</v>
      </c>
      <c r="L166" s="13">
        <v>84210.11</v>
      </c>
      <c r="M166" s="13">
        <v>2369.52</v>
      </c>
      <c r="N166" s="13">
        <v>225578.3</v>
      </c>
    </row>
    <row r="167" spans="1:14" collapsed="1" x14ac:dyDescent="0.25">
      <c r="A167" s="37" t="s">
        <v>1262</v>
      </c>
      <c r="B167" s="48" t="s">
        <v>56</v>
      </c>
      <c r="C167" s="49" t="s">
        <v>56</v>
      </c>
      <c r="D167" s="49" t="s">
        <v>56</v>
      </c>
      <c r="E167" s="49" t="s">
        <v>1263</v>
      </c>
      <c r="F167" s="38" t="s">
        <v>56</v>
      </c>
      <c r="G167" s="238"/>
      <c r="H167" s="39" t="s">
        <v>26</v>
      </c>
      <c r="I167" s="40"/>
      <c r="J167" s="40">
        <v>0</v>
      </c>
      <c r="K167" s="40"/>
      <c r="L167" s="40">
        <v>0</v>
      </c>
      <c r="M167" s="40"/>
      <c r="N167" s="40">
        <v>193216.44999999998</v>
      </c>
    </row>
    <row r="168" spans="1:14" hidden="1" outlineLevel="1" x14ac:dyDescent="0.25">
      <c r="A168" s="41" t="s">
        <v>1264</v>
      </c>
      <c r="B168" s="42" t="s">
        <v>56</v>
      </c>
      <c r="C168" s="42" t="s">
        <v>56</v>
      </c>
      <c r="D168" s="42" t="s">
        <v>56</v>
      </c>
      <c r="E168" s="42" t="s">
        <v>1265</v>
      </c>
      <c r="F168" s="43" t="s">
        <v>56</v>
      </c>
      <c r="G168" s="242"/>
      <c r="H168" s="44" t="s">
        <v>26</v>
      </c>
      <c r="I168" s="45"/>
      <c r="J168" s="45">
        <v>0</v>
      </c>
      <c r="K168" s="45"/>
      <c r="L168" s="45">
        <v>620.03</v>
      </c>
      <c r="M168" s="45"/>
      <c r="N168" s="45">
        <v>620.03</v>
      </c>
    </row>
    <row r="169" spans="1:14" ht="25" hidden="1" outlineLevel="1" x14ac:dyDescent="0.25">
      <c r="A169" s="1" t="s">
        <v>1266</v>
      </c>
      <c r="B169" s="3" t="s">
        <v>221</v>
      </c>
      <c r="C169" s="3" t="s">
        <v>60</v>
      </c>
      <c r="D169" s="3" t="s">
        <v>1197</v>
      </c>
      <c r="E169" s="8" t="s">
        <v>1198</v>
      </c>
      <c r="F169" s="10" t="s">
        <v>72</v>
      </c>
      <c r="G169" s="241">
        <v>9.3000000000000007</v>
      </c>
      <c r="H169" s="31">
        <v>0.30199999999999999</v>
      </c>
      <c r="I169" s="12">
        <v>0</v>
      </c>
      <c r="J169" s="12">
        <v>0</v>
      </c>
      <c r="K169" s="12">
        <v>66.67</v>
      </c>
      <c r="L169" s="12">
        <v>620.03</v>
      </c>
      <c r="M169" s="12">
        <v>66.67</v>
      </c>
      <c r="N169" s="12">
        <v>620.03</v>
      </c>
    </row>
    <row r="170" spans="1:14" hidden="1" outlineLevel="1" x14ac:dyDescent="0.25">
      <c r="A170" s="41" t="s">
        <v>1267</v>
      </c>
      <c r="B170" s="42" t="s">
        <v>56</v>
      </c>
      <c r="C170" s="42" t="s">
        <v>56</v>
      </c>
      <c r="D170" s="42" t="s">
        <v>56</v>
      </c>
      <c r="E170" s="42" t="s">
        <v>1268</v>
      </c>
      <c r="F170" s="43" t="s">
        <v>56</v>
      </c>
      <c r="G170" s="242"/>
      <c r="H170" s="44" t="s">
        <v>26</v>
      </c>
      <c r="I170" s="45"/>
      <c r="J170" s="45">
        <v>151145.32</v>
      </c>
      <c r="K170" s="45"/>
      <c r="L170" s="45">
        <v>41451.08</v>
      </c>
      <c r="M170" s="45"/>
      <c r="N170" s="45">
        <v>192596.41999999998</v>
      </c>
    </row>
    <row r="171" spans="1:14" ht="25" hidden="1" outlineLevel="1" x14ac:dyDescent="0.25">
      <c r="A171" s="1" t="s">
        <v>1269</v>
      </c>
      <c r="B171" s="3" t="s">
        <v>59</v>
      </c>
      <c r="C171" s="3" t="s">
        <v>60</v>
      </c>
      <c r="D171" s="3" t="s">
        <v>83</v>
      </c>
      <c r="E171" s="8" t="s">
        <v>84</v>
      </c>
      <c r="F171" s="10" t="s">
        <v>72</v>
      </c>
      <c r="G171" s="241">
        <v>480.58</v>
      </c>
      <c r="H171" s="31">
        <v>0.30199999999999999</v>
      </c>
      <c r="I171" s="12">
        <v>9.2799999999999994</v>
      </c>
      <c r="J171" s="12">
        <v>4459.78</v>
      </c>
      <c r="K171" s="12">
        <v>21.55</v>
      </c>
      <c r="L171" s="12">
        <v>10356.49</v>
      </c>
      <c r="M171" s="12">
        <v>30.83</v>
      </c>
      <c r="N171" s="12">
        <v>14816.28</v>
      </c>
    </row>
    <row r="172" spans="1:14" ht="25" hidden="1" outlineLevel="1" x14ac:dyDescent="0.25">
      <c r="A172" s="2" t="s">
        <v>1270</v>
      </c>
      <c r="B172" s="4" t="s">
        <v>221</v>
      </c>
      <c r="C172" s="4" t="s">
        <v>60</v>
      </c>
      <c r="D172" s="4" t="s">
        <v>1271</v>
      </c>
      <c r="E172" s="9" t="s">
        <v>1272</v>
      </c>
      <c r="F172" s="11" t="s">
        <v>72</v>
      </c>
      <c r="G172" s="240">
        <v>480.58</v>
      </c>
      <c r="H172" s="32">
        <v>0.30199999999999999</v>
      </c>
      <c r="I172" s="13">
        <v>29.54</v>
      </c>
      <c r="J172" s="13">
        <v>14196.33</v>
      </c>
      <c r="K172" s="13">
        <v>17.7</v>
      </c>
      <c r="L172" s="13">
        <v>8506.26</v>
      </c>
      <c r="M172" s="13">
        <v>47.24</v>
      </c>
      <c r="N172" s="13">
        <v>22702.59</v>
      </c>
    </row>
    <row r="173" spans="1:14" ht="25" hidden="1" outlineLevel="1" x14ac:dyDescent="0.25">
      <c r="A173" s="1" t="s">
        <v>1273</v>
      </c>
      <c r="B173" s="3" t="s">
        <v>221</v>
      </c>
      <c r="C173" s="3" t="s">
        <v>60</v>
      </c>
      <c r="D173" s="3" t="s">
        <v>1274</v>
      </c>
      <c r="E173" s="8" t="s">
        <v>1275</v>
      </c>
      <c r="F173" s="10" t="s">
        <v>72</v>
      </c>
      <c r="G173" s="241">
        <v>122.4</v>
      </c>
      <c r="H173" s="31">
        <v>0.30199999999999999</v>
      </c>
      <c r="I173" s="12">
        <v>1024.0800000000002</v>
      </c>
      <c r="J173" s="12">
        <v>125347.39</v>
      </c>
      <c r="K173" s="12">
        <v>173.59</v>
      </c>
      <c r="L173" s="12">
        <v>21247.41</v>
      </c>
      <c r="M173" s="12">
        <v>1197.67</v>
      </c>
      <c r="N173" s="12">
        <v>146594.79999999999</v>
      </c>
    </row>
    <row r="174" spans="1:14" ht="25" hidden="1" outlineLevel="1" x14ac:dyDescent="0.25">
      <c r="A174" s="2" t="s">
        <v>1276</v>
      </c>
      <c r="B174" s="4" t="s">
        <v>221</v>
      </c>
      <c r="C174" s="4" t="s">
        <v>60</v>
      </c>
      <c r="D174" s="4" t="s">
        <v>1277</v>
      </c>
      <c r="E174" s="9" t="s">
        <v>1278</v>
      </c>
      <c r="F174" s="11" t="s">
        <v>72</v>
      </c>
      <c r="G174" s="240">
        <v>45.21</v>
      </c>
      <c r="H174" s="32">
        <v>0.30199999999999999</v>
      </c>
      <c r="I174" s="13">
        <v>157.97</v>
      </c>
      <c r="J174" s="13">
        <v>7141.82</v>
      </c>
      <c r="K174" s="13">
        <v>29.66</v>
      </c>
      <c r="L174" s="13">
        <v>1340.92</v>
      </c>
      <c r="M174" s="13">
        <v>187.63</v>
      </c>
      <c r="N174" s="13">
        <v>8482.75</v>
      </c>
    </row>
    <row r="175" spans="1:14" hidden="1" outlineLevel="1" x14ac:dyDescent="0.25">
      <c r="A175" s="41" t="s">
        <v>1279</v>
      </c>
      <c r="B175" s="42" t="s">
        <v>56</v>
      </c>
      <c r="C175" s="42" t="s">
        <v>56</v>
      </c>
      <c r="D175" s="42" t="s">
        <v>56</v>
      </c>
      <c r="E175" s="42" t="s">
        <v>1280</v>
      </c>
      <c r="F175" s="43" t="s">
        <v>56</v>
      </c>
      <c r="G175" s="242"/>
      <c r="H175" s="44"/>
      <c r="I175" s="45"/>
      <c r="J175" s="45">
        <v>0</v>
      </c>
      <c r="K175" s="45"/>
      <c r="L175" s="45">
        <v>0</v>
      </c>
      <c r="M175" s="45"/>
      <c r="N175" s="45">
        <v>0</v>
      </c>
    </row>
    <row r="176" spans="1:14" x14ac:dyDescent="0.25">
      <c r="A176" s="33" t="s">
        <v>413</v>
      </c>
      <c r="B176" s="46"/>
      <c r="C176" s="47"/>
      <c r="D176" s="47"/>
      <c r="E176" s="47" t="s">
        <v>414</v>
      </c>
      <c r="F176" s="34"/>
      <c r="G176" s="237"/>
      <c r="H176" s="35" t="s">
        <v>26</v>
      </c>
      <c r="I176" s="36"/>
      <c r="J176" s="36">
        <v>453376.88000000006</v>
      </c>
      <c r="K176" s="36"/>
      <c r="L176" s="36">
        <v>83086.760000000053</v>
      </c>
      <c r="M176" s="36"/>
      <c r="N176" s="36">
        <v>536463.88000000012</v>
      </c>
    </row>
    <row r="177" spans="1:14" collapsed="1" x14ac:dyDescent="0.25">
      <c r="A177" s="37" t="s">
        <v>415</v>
      </c>
      <c r="B177" s="48"/>
      <c r="C177" s="49"/>
      <c r="D177" s="49"/>
      <c r="E177" s="49" t="s">
        <v>416</v>
      </c>
      <c r="F177" s="38"/>
      <c r="G177" s="238"/>
      <c r="H177" s="39" t="s">
        <v>26</v>
      </c>
      <c r="I177" s="40"/>
      <c r="J177" s="40">
        <v>125241.22999999995</v>
      </c>
      <c r="K177" s="40"/>
      <c r="L177" s="40">
        <v>36750.470000000023</v>
      </c>
      <c r="M177" s="40"/>
      <c r="N177" s="40">
        <v>161991.84</v>
      </c>
    </row>
    <row r="178" spans="1:14" hidden="1" outlineLevel="1" x14ac:dyDescent="0.25">
      <c r="A178" s="14" t="s">
        <v>417</v>
      </c>
      <c r="B178" s="50"/>
      <c r="C178" s="51"/>
      <c r="D178" s="51"/>
      <c r="E178" s="51" t="s">
        <v>418</v>
      </c>
      <c r="F178" s="15"/>
      <c r="G178" s="239"/>
      <c r="H178" s="30" t="s">
        <v>26</v>
      </c>
      <c r="I178" s="16"/>
      <c r="J178" s="16">
        <v>59919.430000000008</v>
      </c>
      <c r="K178" s="16"/>
      <c r="L178" s="16">
        <v>23421.48</v>
      </c>
      <c r="M178" s="16"/>
      <c r="N178" s="16">
        <v>83341.01999999996</v>
      </c>
    </row>
    <row r="179" spans="1:14" ht="25" hidden="1" outlineLevel="1" x14ac:dyDescent="0.25">
      <c r="A179" s="2" t="s">
        <v>419</v>
      </c>
      <c r="B179" s="4" t="s">
        <v>59</v>
      </c>
      <c r="C179" s="4" t="s">
        <v>60</v>
      </c>
      <c r="D179" s="4" t="s">
        <v>420</v>
      </c>
      <c r="E179" s="9" t="s">
        <v>421</v>
      </c>
      <c r="F179" s="11" t="s">
        <v>153</v>
      </c>
      <c r="G179" s="240">
        <v>572.35</v>
      </c>
      <c r="H179" s="32">
        <v>0.30199999999999999</v>
      </c>
      <c r="I179" s="13">
        <v>30.24</v>
      </c>
      <c r="J179" s="13">
        <v>17307.86</v>
      </c>
      <c r="K179" s="13">
        <v>0.27</v>
      </c>
      <c r="L179" s="13">
        <v>154.53</v>
      </c>
      <c r="M179" s="13">
        <v>30.51</v>
      </c>
      <c r="N179" s="13">
        <v>17462.39</v>
      </c>
    </row>
    <row r="180" spans="1:14" ht="25" hidden="1" outlineLevel="1" x14ac:dyDescent="0.25">
      <c r="A180" s="1" t="s">
        <v>422</v>
      </c>
      <c r="B180" s="3" t="s">
        <v>221</v>
      </c>
      <c r="C180" s="3" t="s">
        <v>60</v>
      </c>
      <c r="D180" s="3" t="s">
        <v>1281</v>
      </c>
      <c r="E180" s="8" t="s">
        <v>1282</v>
      </c>
      <c r="F180" s="10" t="s">
        <v>153</v>
      </c>
      <c r="G180" s="241">
        <v>38.5</v>
      </c>
      <c r="H180" s="31">
        <v>0.30199999999999999</v>
      </c>
      <c r="I180" s="12">
        <v>16.71</v>
      </c>
      <c r="J180" s="12">
        <v>643.33000000000004</v>
      </c>
      <c r="K180" s="12">
        <v>3.8</v>
      </c>
      <c r="L180" s="12">
        <v>146.30000000000001</v>
      </c>
      <c r="M180" s="12">
        <v>20.51</v>
      </c>
      <c r="N180" s="12">
        <v>789.63</v>
      </c>
    </row>
    <row r="181" spans="1:14" ht="25" hidden="1" outlineLevel="1" x14ac:dyDescent="0.25">
      <c r="A181" s="2" t="s">
        <v>425</v>
      </c>
      <c r="B181" s="4" t="s">
        <v>59</v>
      </c>
      <c r="C181" s="4" t="s">
        <v>60</v>
      </c>
      <c r="D181" s="4" t="s">
        <v>426</v>
      </c>
      <c r="E181" s="9" t="s">
        <v>427</v>
      </c>
      <c r="F181" s="11" t="s">
        <v>153</v>
      </c>
      <c r="G181" s="240">
        <v>592.79</v>
      </c>
      <c r="H181" s="32">
        <v>0.30199999999999999</v>
      </c>
      <c r="I181" s="13">
        <v>2.9699999999999998</v>
      </c>
      <c r="J181" s="13">
        <v>1760.58</v>
      </c>
      <c r="K181" s="13">
        <v>1.1399999999999999</v>
      </c>
      <c r="L181" s="13">
        <v>675.78</v>
      </c>
      <c r="M181" s="13">
        <v>4.1100000000000003</v>
      </c>
      <c r="N181" s="13">
        <v>2436.36</v>
      </c>
    </row>
    <row r="182" spans="1:14" ht="25" hidden="1" outlineLevel="1" x14ac:dyDescent="0.25">
      <c r="A182" s="1" t="s">
        <v>428</v>
      </c>
      <c r="B182" s="3" t="s">
        <v>59</v>
      </c>
      <c r="C182" s="3" t="s">
        <v>60</v>
      </c>
      <c r="D182" s="3" t="s">
        <v>426</v>
      </c>
      <c r="E182" s="8" t="s">
        <v>427</v>
      </c>
      <c r="F182" s="10" t="s">
        <v>153</v>
      </c>
      <c r="G182" s="241">
        <v>361.79</v>
      </c>
      <c r="H182" s="31">
        <v>0.30199999999999999</v>
      </c>
      <c r="I182" s="12">
        <v>2.9699999999999998</v>
      </c>
      <c r="J182" s="12">
        <v>1074.51</v>
      </c>
      <c r="K182" s="12">
        <v>1.1399999999999999</v>
      </c>
      <c r="L182" s="12">
        <v>412.44</v>
      </c>
      <c r="M182" s="12">
        <v>4.1100000000000003</v>
      </c>
      <c r="N182" s="12">
        <v>1486.95</v>
      </c>
    </row>
    <row r="183" spans="1:14" ht="25" hidden="1" outlineLevel="1" x14ac:dyDescent="0.25">
      <c r="A183" s="2" t="s">
        <v>429</v>
      </c>
      <c r="B183" s="4" t="s">
        <v>59</v>
      </c>
      <c r="C183" s="4" t="s">
        <v>60</v>
      </c>
      <c r="D183" s="4" t="s">
        <v>426</v>
      </c>
      <c r="E183" s="9" t="s">
        <v>427</v>
      </c>
      <c r="F183" s="11" t="s">
        <v>153</v>
      </c>
      <c r="G183" s="240">
        <v>133.62</v>
      </c>
      <c r="H183" s="32">
        <v>0.30199999999999999</v>
      </c>
      <c r="I183" s="13">
        <v>2.9699999999999998</v>
      </c>
      <c r="J183" s="13">
        <v>396.85</v>
      </c>
      <c r="K183" s="13">
        <v>1.1399999999999999</v>
      </c>
      <c r="L183" s="13">
        <v>152.32</v>
      </c>
      <c r="M183" s="13">
        <v>4.1100000000000003</v>
      </c>
      <c r="N183" s="13">
        <v>549.16999999999996</v>
      </c>
    </row>
    <row r="184" spans="1:14" ht="25" hidden="1" outlineLevel="1" x14ac:dyDescent="0.25">
      <c r="A184" s="1" t="s">
        <v>430</v>
      </c>
      <c r="B184" s="3" t="s">
        <v>59</v>
      </c>
      <c r="C184" s="3" t="s">
        <v>60</v>
      </c>
      <c r="D184" s="3" t="s">
        <v>426</v>
      </c>
      <c r="E184" s="8" t="s">
        <v>427</v>
      </c>
      <c r="F184" s="10" t="s">
        <v>153</v>
      </c>
      <c r="G184" s="241">
        <v>128.03</v>
      </c>
      <c r="H184" s="31">
        <v>0.30199999999999999</v>
      </c>
      <c r="I184" s="12">
        <v>2.9699999999999998</v>
      </c>
      <c r="J184" s="12">
        <v>380.24</v>
      </c>
      <c r="K184" s="12">
        <v>1.1399999999999999</v>
      </c>
      <c r="L184" s="12">
        <v>145.94999999999999</v>
      </c>
      <c r="M184" s="12">
        <v>4.1100000000000003</v>
      </c>
      <c r="N184" s="12">
        <v>526.20000000000005</v>
      </c>
    </row>
    <row r="185" spans="1:14" ht="25" hidden="1" outlineLevel="1" x14ac:dyDescent="0.25">
      <c r="A185" s="2" t="s">
        <v>431</v>
      </c>
      <c r="B185" s="4" t="s">
        <v>59</v>
      </c>
      <c r="C185" s="4" t="s">
        <v>60</v>
      </c>
      <c r="D185" s="4" t="s">
        <v>426</v>
      </c>
      <c r="E185" s="9" t="s">
        <v>427</v>
      </c>
      <c r="F185" s="11" t="s">
        <v>153</v>
      </c>
      <c r="G185" s="240">
        <v>40.06</v>
      </c>
      <c r="H185" s="32">
        <v>0.30199999999999999</v>
      </c>
      <c r="I185" s="13">
        <v>2.9699999999999998</v>
      </c>
      <c r="J185" s="13">
        <v>118.97</v>
      </c>
      <c r="K185" s="13">
        <v>1.1399999999999999</v>
      </c>
      <c r="L185" s="13">
        <v>45.66</v>
      </c>
      <c r="M185" s="13">
        <v>4.1100000000000003</v>
      </c>
      <c r="N185" s="13">
        <v>164.64</v>
      </c>
    </row>
    <row r="186" spans="1:14" ht="25" hidden="1" outlineLevel="1" x14ac:dyDescent="0.25">
      <c r="A186" s="1" t="s">
        <v>432</v>
      </c>
      <c r="B186" s="3" t="s">
        <v>59</v>
      </c>
      <c r="C186" s="3" t="s">
        <v>60</v>
      </c>
      <c r="D186" s="3" t="s">
        <v>433</v>
      </c>
      <c r="E186" s="8" t="s">
        <v>434</v>
      </c>
      <c r="F186" s="10" t="s">
        <v>153</v>
      </c>
      <c r="G186" s="241">
        <v>268.55</v>
      </c>
      <c r="H186" s="31">
        <v>0.30199999999999999</v>
      </c>
      <c r="I186" s="12">
        <v>4.57</v>
      </c>
      <c r="J186" s="12">
        <v>1227.27</v>
      </c>
      <c r="K186" s="12">
        <v>1.44</v>
      </c>
      <c r="L186" s="12">
        <v>386.71</v>
      </c>
      <c r="M186" s="12">
        <v>6.01</v>
      </c>
      <c r="N186" s="12">
        <v>1613.98</v>
      </c>
    </row>
    <row r="187" spans="1:14" ht="25" hidden="1" outlineLevel="1" x14ac:dyDescent="0.25">
      <c r="A187" s="2" t="s">
        <v>435</v>
      </c>
      <c r="B187" s="4" t="s">
        <v>59</v>
      </c>
      <c r="C187" s="4" t="s">
        <v>60</v>
      </c>
      <c r="D187" s="4" t="s">
        <v>433</v>
      </c>
      <c r="E187" s="9" t="s">
        <v>434</v>
      </c>
      <c r="F187" s="11" t="s">
        <v>153</v>
      </c>
      <c r="G187" s="240">
        <v>1052.56</v>
      </c>
      <c r="H187" s="32">
        <v>0.30199999999999999</v>
      </c>
      <c r="I187" s="13">
        <v>4.57</v>
      </c>
      <c r="J187" s="13">
        <v>4810.1899999999996</v>
      </c>
      <c r="K187" s="13">
        <v>1.44</v>
      </c>
      <c r="L187" s="13">
        <v>1515.68</v>
      </c>
      <c r="M187" s="13">
        <v>6.01</v>
      </c>
      <c r="N187" s="13">
        <v>6325.88</v>
      </c>
    </row>
    <row r="188" spans="1:14" ht="25" hidden="1" outlineLevel="1" x14ac:dyDescent="0.25">
      <c r="A188" s="1" t="s">
        <v>436</v>
      </c>
      <c r="B188" s="3" t="s">
        <v>59</v>
      </c>
      <c r="C188" s="3" t="s">
        <v>60</v>
      </c>
      <c r="D188" s="3" t="s">
        <v>433</v>
      </c>
      <c r="E188" s="8" t="s">
        <v>434</v>
      </c>
      <c r="F188" s="10" t="s">
        <v>153</v>
      </c>
      <c r="G188" s="241">
        <v>265.68</v>
      </c>
      <c r="H188" s="31">
        <v>0.30199999999999999</v>
      </c>
      <c r="I188" s="12">
        <v>4.57</v>
      </c>
      <c r="J188" s="12">
        <v>1214.1500000000001</v>
      </c>
      <c r="K188" s="12">
        <v>1.44</v>
      </c>
      <c r="L188" s="12">
        <v>382.57</v>
      </c>
      <c r="M188" s="12">
        <v>6.01</v>
      </c>
      <c r="N188" s="12">
        <v>1596.73</v>
      </c>
    </row>
    <row r="189" spans="1:14" ht="25" hidden="1" outlineLevel="1" x14ac:dyDescent="0.25">
      <c r="A189" s="2" t="s">
        <v>437</v>
      </c>
      <c r="B189" s="4" t="s">
        <v>59</v>
      </c>
      <c r="C189" s="4" t="s">
        <v>60</v>
      </c>
      <c r="D189" s="4" t="s">
        <v>433</v>
      </c>
      <c r="E189" s="9" t="s">
        <v>434</v>
      </c>
      <c r="F189" s="11" t="s">
        <v>153</v>
      </c>
      <c r="G189" s="240">
        <v>345.61</v>
      </c>
      <c r="H189" s="32">
        <v>0.30199999999999999</v>
      </c>
      <c r="I189" s="13">
        <v>4.57</v>
      </c>
      <c r="J189" s="13">
        <v>1579.43</v>
      </c>
      <c r="K189" s="13">
        <v>1.44</v>
      </c>
      <c r="L189" s="13">
        <v>497.67</v>
      </c>
      <c r="M189" s="13">
        <v>6.01</v>
      </c>
      <c r="N189" s="13">
        <v>2077.11</v>
      </c>
    </row>
    <row r="190" spans="1:14" ht="25" hidden="1" outlineLevel="1" x14ac:dyDescent="0.25">
      <c r="A190" s="1" t="s">
        <v>438</v>
      </c>
      <c r="B190" s="3" t="s">
        <v>59</v>
      </c>
      <c r="C190" s="3" t="s">
        <v>60</v>
      </c>
      <c r="D190" s="3" t="s">
        <v>433</v>
      </c>
      <c r="E190" s="8" t="s">
        <v>434</v>
      </c>
      <c r="F190" s="10" t="s">
        <v>153</v>
      </c>
      <c r="G190" s="241">
        <v>990.91</v>
      </c>
      <c r="H190" s="31">
        <v>0.30199999999999999</v>
      </c>
      <c r="I190" s="12">
        <v>4.57</v>
      </c>
      <c r="J190" s="12">
        <v>4528.45</v>
      </c>
      <c r="K190" s="12">
        <v>1.44</v>
      </c>
      <c r="L190" s="12">
        <v>1426.91</v>
      </c>
      <c r="M190" s="12">
        <v>6.01</v>
      </c>
      <c r="N190" s="12">
        <v>5955.36</v>
      </c>
    </row>
    <row r="191" spans="1:14" ht="25" hidden="1" outlineLevel="1" x14ac:dyDescent="0.25">
      <c r="A191" s="2" t="s">
        <v>439</v>
      </c>
      <c r="B191" s="4" t="s">
        <v>59</v>
      </c>
      <c r="C191" s="4" t="s">
        <v>60</v>
      </c>
      <c r="D191" s="4" t="s">
        <v>433</v>
      </c>
      <c r="E191" s="9" t="s">
        <v>434</v>
      </c>
      <c r="F191" s="11" t="s">
        <v>153</v>
      </c>
      <c r="G191" s="240">
        <v>370.28</v>
      </c>
      <c r="H191" s="32">
        <v>0.30199999999999999</v>
      </c>
      <c r="I191" s="13">
        <v>4.57</v>
      </c>
      <c r="J191" s="13">
        <v>1692.17</v>
      </c>
      <c r="K191" s="13">
        <v>1.44</v>
      </c>
      <c r="L191" s="13">
        <v>533.20000000000005</v>
      </c>
      <c r="M191" s="13">
        <v>6.01</v>
      </c>
      <c r="N191" s="13">
        <v>2225.38</v>
      </c>
    </row>
    <row r="192" spans="1:14" ht="25" hidden="1" outlineLevel="1" x14ac:dyDescent="0.25">
      <c r="A192" s="1" t="s">
        <v>440</v>
      </c>
      <c r="B192" s="3" t="s">
        <v>59</v>
      </c>
      <c r="C192" s="3" t="s">
        <v>60</v>
      </c>
      <c r="D192" s="3" t="s">
        <v>441</v>
      </c>
      <c r="E192" s="8" t="s">
        <v>442</v>
      </c>
      <c r="F192" s="10" t="s">
        <v>153</v>
      </c>
      <c r="G192" s="241">
        <v>98.47</v>
      </c>
      <c r="H192" s="31">
        <v>0.30199999999999999</v>
      </c>
      <c r="I192" s="12">
        <v>7.38</v>
      </c>
      <c r="J192" s="12">
        <v>726.7</v>
      </c>
      <c r="K192" s="12">
        <v>1.94</v>
      </c>
      <c r="L192" s="12">
        <v>191.03</v>
      </c>
      <c r="M192" s="12">
        <v>9.32</v>
      </c>
      <c r="N192" s="12">
        <v>917.74</v>
      </c>
    </row>
    <row r="193" spans="1:14" ht="25" hidden="1" outlineLevel="1" x14ac:dyDescent="0.25">
      <c r="A193" s="2" t="s">
        <v>443</v>
      </c>
      <c r="B193" s="4" t="s">
        <v>59</v>
      </c>
      <c r="C193" s="4" t="s">
        <v>60</v>
      </c>
      <c r="D193" s="4" t="s">
        <v>441</v>
      </c>
      <c r="E193" s="9" t="s">
        <v>442</v>
      </c>
      <c r="F193" s="11" t="s">
        <v>153</v>
      </c>
      <c r="G193" s="240">
        <v>23.26</v>
      </c>
      <c r="H193" s="32">
        <v>0.30199999999999999</v>
      </c>
      <c r="I193" s="13">
        <v>7.38</v>
      </c>
      <c r="J193" s="13">
        <v>171.65</v>
      </c>
      <c r="K193" s="13">
        <v>1.94</v>
      </c>
      <c r="L193" s="13">
        <v>45.12</v>
      </c>
      <c r="M193" s="13">
        <v>9.32</v>
      </c>
      <c r="N193" s="13">
        <v>216.78</v>
      </c>
    </row>
    <row r="194" spans="1:14" ht="25" hidden="1" outlineLevel="1" x14ac:dyDescent="0.25">
      <c r="A194" s="1" t="s">
        <v>444</v>
      </c>
      <c r="B194" s="3" t="s">
        <v>59</v>
      </c>
      <c r="C194" s="3" t="s">
        <v>60</v>
      </c>
      <c r="D194" s="3" t="s">
        <v>441</v>
      </c>
      <c r="E194" s="8" t="s">
        <v>442</v>
      </c>
      <c r="F194" s="10" t="s">
        <v>153</v>
      </c>
      <c r="G194" s="241">
        <v>54.16</v>
      </c>
      <c r="H194" s="31">
        <v>0.30199999999999999</v>
      </c>
      <c r="I194" s="12">
        <v>7.38</v>
      </c>
      <c r="J194" s="12">
        <v>399.7</v>
      </c>
      <c r="K194" s="12">
        <v>1.94</v>
      </c>
      <c r="L194" s="12">
        <v>105.07</v>
      </c>
      <c r="M194" s="12">
        <v>9.32</v>
      </c>
      <c r="N194" s="12">
        <v>504.77</v>
      </c>
    </row>
    <row r="195" spans="1:14" ht="25" hidden="1" outlineLevel="1" x14ac:dyDescent="0.25">
      <c r="A195" s="2" t="s">
        <v>445</v>
      </c>
      <c r="B195" s="4" t="s">
        <v>59</v>
      </c>
      <c r="C195" s="4" t="s">
        <v>60</v>
      </c>
      <c r="D195" s="4" t="s">
        <v>441</v>
      </c>
      <c r="E195" s="9" t="s">
        <v>442</v>
      </c>
      <c r="F195" s="11" t="s">
        <v>153</v>
      </c>
      <c r="G195" s="240">
        <v>98.47</v>
      </c>
      <c r="H195" s="32">
        <v>0.30199999999999999</v>
      </c>
      <c r="I195" s="13">
        <v>7.38</v>
      </c>
      <c r="J195" s="13">
        <v>726.7</v>
      </c>
      <c r="K195" s="13">
        <v>1.94</v>
      </c>
      <c r="L195" s="13">
        <v>191.03</v>
      </c>
      <c r="M195" s="13">
        <v>9.32</v>
      </c>
      <c r="N195" s="13">
        <v>917.74</v>
      </c>
    </row>
    <row r="196" spans="1:14" ht="25" hidden="1" outlineLevel="1" x14ac:dyDescent="0.25">
      <c r="A196" s="1" t="s">
        <v>446</v>
      </c>
      <c r="B196" s="3" t="s">
        <v>59</v>
      </c>
      <c r="C196" s="3" t="s">
        <v>60</v>
      </c>
      <c r="D196" s="3" t="s">
        <v>441</v>
      </c>
      <c r="E196" s="8" t="s">
        <v>442</v>
      </c>
      <c r="F196" s="10" t="s">
        <v>153</v>
      </c>
      <c r="G196" s="241">
        <v>21.06</v>
      </c>
      <c r="H196" s="31">
        <v>0.30199999999999999</v>
      </c>
      <c r="I196" s="12">
        <v>7.38</v>
      </c>
      <c r="J196" s="12">
        <v>155.41999999999999</v>
      </c>
      <c r="K196" s="12">
        <v>1.94</v>
      </c>
      <c r="L196" s="12">
        <v>40.85</v>
      </c>
      <c r="M196" s="12">
        <v>9.32</v>
      </c>
      <c r="N196" s="12">
        <v>196.27</v>
      </c>
    </row>
    <row r="197" spans="1:14" ht="25" hidden="1" outlineLevel="1" x14ac:dyDescent="0.25">
      <c r="A197" s="2" t="s">
        <v>447</v>
      </c>
      <c r="B197" s="4" t="s">
        <v>59</v>
      </c>
      <c r="C197" s="4" t="s">
        <v>60</v>
      </c>
      <c r="D197" s="4" t="s">
        <v>448</v>
      </c>
      <c r="E197" s="9" t="s">
        <v>449</v>
      </c>
      <c r="F197" s="11" t="s">
        <v>153</v>
      </c>
      <c r="G197" s="240">
        <v>12.44</v>
      </c>
      <c r="H197" s="32">
        <v>0.30199999999999999</v>
      </c>
      <c r="I197" s="13">
        <v>10.5</v>
      </c>
      <c r="J197" s="13">
        <v>130.62</v>
      </c>
      <c r="K197" s="13">
        <v>2.5499999999999998</v>
      </c>
      <c r="L197" s="13">
        <v>31.72</v>
      </c>
      <c r="M197" s="13">
        <v>13.05</v>
      </c>
      <c r="N197" s="13">
        <v>162.34</v>
      </c>
    </row>
    <row r="198" spans="1:14" ht="25" hidden="1" outlineLevel="1" x14ac:dyDescent="0.25">
      <c r="A198" s="1" t="s">
        <v>450</v>
      </c>
      <c r="B198" s="3" t="s">
        <v>59</v>
      </c>
      <c r="C198" s="3" t="s">
        <v>60</v>
      </c>
      <c r="D198" s="3" t="s">
        <v>448</v>
      </c>
      <c r="E198" s="8" t="s">
        <v>449</v>
      </c>
      <c r="F198" s="10" t="s">
        <v>153</v>
      </c>
      <c r="G198" s="241">
        <v>12.44</v>
      </c>
      <c r="H198" s="31">
        <v>0.30199999999999999</v>
      </c>
      <c r="I198" s="12">
        <v>10.5</v>
      </c>
      <c r="J198" s="12">
        <v>130.62</v>
      </c>
      <c r="K198" s="12">
        <v>2.5499999999999998</v>
      </c>
      <c r="L198" s="12">
        <v>31.72</v>
      </c>
      <c r="M198" s="12">
        <v>13.05</v>
      </c>
      <c r="N198" s="12">
        <v>162.34</v>
      </c>
    </row>
    <row r="199" spans="1:14" ht="25" hidden="1" outlineLevel="1" x14ac:dyDescent="0.25">
      <c r="A199" s="2" t="s">
        <v>451</v>
      </c>
      <c r="B199" s="4" t="s">
        <v>59</v>
      </c>
      <c r="C199" s="4" t="s">
        <v>60</v>
      </c>
      <c r="D199" s="4" t="s">
        <v>448</v>
      </c>
      <c r="E199" s="9" t="s">
        <v>449</v>
      </c>
      <c r="F199" s="11" t="s">
        <v>153</v>
      </c>
      <c r="G199" s="240">
        <v>12.44</v>
      </c>
      <c r="H199" s="32">
        <v>0.30199999999999999</v>
      </c>
      <c r="I199" s="13">
        <v>10.5</v>
      </c>
      <c r="J199" s="13">
        <v>130.62</v>
      </c>
      <c r="K199" s="13">
        <v>2.5499999999999998</v>
      </c>
      <c r="L199" s="13">
        <v>31.72</v>
      </c>
      <c r="M199" s="13">
        <v>13.05</v>
      </c>
      <c r="N199" s="13">
        <v>162.34</v>
      </c>
    </row>
    <row r="200" spans="1:14" ht="25" hidden="1" outlineLevel="1" x14ac:dyDescent="0.25">
      <c r="A200" s="1" t="s">
        <v>452</v>
      </c>
      <c r="B200" s="3" t="s">
        <v>59</v>
      </c>
      <c r="C200" s="3" t="s">
        <v>60</v>
      </c>
      <c r="D200" s="3" t="s">
        <v>448</v>
      </c>
      <c r="E200" s="8" t="s">
        <v>449</v>
      </c>
      <c r="F200" s="10" t="s">
        <v>153</v>
      </c>
      <c r="G200" s="241">
        <v>12.44</v>
      </c>
      <c r="H200" s="31">
        <v>0.30199999999999999</v>
      </c>
      <c r="I200" s="12">
        <v>10.5</v>
      </c>
      <c r="J200" s="12">
        <v>130.62</v>
      </c>
      <c r="K200" s="12">
        <v>2.5499999999999998</v>
      </c>
      <c r="L200" s="12">
        <v>31.72</v>
      </c>
      <c r="M200" s="12">
        <v>13.05</v>
      </c>
      <c r="N200" s="12">
        <v>162.34</v>
      </c>
    </row>
    <row r="201" spans="1:14" ht="25" hidden="1" outlineLevel="1" x14ac:dyDescent="0.25">
      <c r="A201" s="2" t="s">
        <v>453</v>
      </c>
      <c r="B201" s="4" t="s">
        <v>59</v>
      </c>
      <c r="C201" s="4" t="s">
        <v>60</v>
      </c>
      <c r="D201" s="4" t="s">
        <v>448</v>
      </c>
      <c r="E201" s="9" t="s">
        <v>449</v>
      </c>
      <c r="F201" s="11" t="s">
        <v>153</v>
      </c>
      <c r="G201" s="240">
        <v>12.44</v>
      </c>
      <c r="H201" s="32">
        <v>0.30199999999999999</v>
      </c>
      <c r="I201" s="13">
        <v>10.5</v>
      </c>
      <c r="J201" s="13">
        <v>130.62</v>
      </c>
      <c r="K201" s="13">
        <v>2.5499999999999998</v>
      </c>
      <c r="L201" s="13">
        <v>31.72</v>
      </c>
      <c r="M201" s="13">
        <v>13.05</v>
      </c>
      <c r="N201" s="13">
        <v>162.34</v>
      </c>
    </row>
    <row r="202" spans="1:14" ht="25" hidden="1" outlineLevel="1" x14ac:dyDescent="0.25">
      <c r="A202" s="1" t="s">
        <v>454</v>
      </c>
      <c r="B202" s="3" t="s">
        <v>1170</v>
      </c>
      <c r="C202" s="3" t="s">
        <v>60</v>
      </c>
      <c r="D202" s="3" t="s">
        <v>1283</v>
      </c>
      <c r="E202" s="8" t="s">
        <v>1284</v>
      </c>
      <c r="F202" s="10" t="s">
        <v>153</v>
      </c>
      <c r="G202" s="241">
        <v>79.61</v>
      </c>
      <c r="H202" s="31">
        <v>0.30199999999999999</v>
      </c>
      <c r="I202" s="12">
        <v>51.27</v>
      </c>
      <c r="J202" s="12">
        <v>4081.6</v>
      </c>
      <c r="K202" s="12">
        <v>8.8000000000000007</v>
      </c>
      <c r="L202" s="12">
        <v>700.56</v>
      </c>
      <c r="M202" s="12">
        <v>60.07</v>
      </c>
      <c r="N202" s="12">
        <v>4782.17</v>
      </c>
    </row>
    <row r="203" spans="1:14" ht="25" hidden="1" outlineLevel="1" x14ac:dyDescent="0.25">
      <c r="A203" s="2" t="s">
        <v>457</v>
      </c>
      <c r="B203" s="4" t="s">
        <v>59</v>
      </c>
      <c r="C203" s="4" t="s">
        <v>458</v>
      </c>
      <c r="D203" s="4" t="s">
        <v>459</v>
      </c>
      <c r="E203" s="9" t="s">
        <v>460</v>
      </c>
      <c r="F203" s="11" t="s">
        <v>206</v>
      </c>
      <c r="G203" s="240">
        <v>30</v>
      </c>
      <c r="H203" s="32">
        <v>0.30199999999999999</v>
      </c>
      <c r="I203" s="13">
        <v>1.96</v>
      </c>
      <c r="J203" s="13">
        <v>58.8</v>
      </c>
      <c r="K203" s="13">
        <v>0</v>
      </c>
      <c r="L203" s="13">
        <v>0</v>
      </c>
      <c r="M203" s="13">
        <v>1.96</v>
      </c>
      <c r="N203" s="13">
        <v>58.8</v>
      </c>
    </row>
    <row r="204" spans="1:14" ht="37.5" hidden="1" outlineLevel="1" x14ac:dyDescent="0.25">
      <c r="A204" s="1" t="s">
        <v>461</v>
      </c>
      <c r="B204" s="3" t="s">
        <v>59</v>
      </c>
      <c r="C204" s="3" t="s">
        <v>60</v>
      </c>
      <c r="D204" s="3" t="s">
        <v>462</v>
      </c>
      <c r="E204" s="8" t="s">
        <v>463</v>
      </c>
      <c r="F204" s="10" t="s">
        <v>153</v>
      </c>
      <c r="G204" s="241">
        <v>26.81</v>
      </c>
      <c r="H204" s="31">
        <v>0.30199999999999999</v>
      </c>
      <c r="I204" s="12">
        <v>7.53</v>
      </c>
      <c r="J204" s="12">
        <v>201.87</v>
      </c>
      <c r="K204" s="12">
        <v>5.95</v>
      </c>
      <c r="L204" s="12">
        <v>159.51</v>
      </c>
      <c r="M204" s="12">
        <v>13.48</v>
      </c>
      <c r="N204" s="12">
        <v>361.39</v>
      </c>
    </row>
    <row r="205" spans="1:14" ht="37.5" hidden="1" outlineLevel="1" x14ac:dyDescent="0.25">
      <c r="A205" s="2" t="s">
        <v>464</v>
      </c>
      <c r="B205" s="4" t="s">
        <v>59</v>
      </c>
      <c r="C205" s="4" t="s">
        <v>60</v>
      </c>
      <c r="D205" s="4" t="s">
        <v>465</v>
      </c>
      <c r="E205" s="9" t="s">
        <v>466</v>
      </c>
      <c r="F205" s="11" t="s">
        <v>153</v>
      </c>
      <c r="G205" s="240">
        <v>163.63999999999999</v>
      </c>
      <c r="H205" s="32">
        <v>0.30199999999999999</v>
      </c>
      <c r="I205" s="13">
        <v>16.34</v>
      </c>
      <c r="J205" s="13">
        <v>2673.87</v>
      </c>
      <c r="K205" s="13">
        <v>12.47</v>
      </c>
      <c r="L205" s="13">
        <v>2040.59</v>
      </c>
      <c r="M205" s="13">
        <v>28.81</v>
      </c>
      <c r="N205" s="13">
        <v>4714.46</v>
      </c>
    </row>
    <row r="206" spans="1:14" ht="37.5" hidden="1" outlineLevel="1" x14ac:dyDescent="0.25">
      <c r="A206" s="1" t="s">
        <v>467</v>
      </c>
      <c r="B206" s="3" t="s">
        <v>59</v>
      </c>
      <c r="C206" s="3" t="s">
        <v>60</v>
      </c>
      <c r="D206" s="3" t="s">
        <v>468</v>
      </c>
      <c r="E206" s="8" t="s">
        <v>469</v>
      </c>
      <c r="F206" s="10" t="s">
        <v>153</v>
      </c>
      <c r="G206" s="241">
        <v>1131.1300000000001</v>
      </c>
      <c r="H206" s="31">
        <v>0.30199999999999999</v>
      </c>
      <c r="I206" s="12">
        <v>11.79</v>
      </c>
      <c r="J206" s="12">
        <v>13336.02</v>
      </c>
      <c r="K206" s="12">
        <v>11.77</v>
      </c>
      <c r="L206" s="12">
        <v>13313.4</v>
      </c>
      <c r="M206" s="12">
        <v>23.56</v>
      </c>
      <c r="N206" s="12">
        <v>26649.42</v>
      </c>
    </row>
    <row r="207" spans="1:14" hidden="1" outlineLevel="1" x14ac:dyDescent="0.25">
      <c r="A207" s="14" t="s">
        <v>470</v>
      </c>
      <c r="B207" s="50"/>
      <c r="C207" s="51"/>
      <c r="D207" s="51"/>
      <c r="E207" s="51" t="s">
        <v>471</v>
      </c>
      <c r="F207" s="15"/>
      <c r="G207" s="239"/>
      <c r="H207" s="30" t="s">
        <v>26</v>
      </c>
      <c r="I207" s="16"/>
      <c r="J207" s="16">
        <v>31624.159999999993</v>
      </c>
      <c r="K207" s="16"/>
      <c r="L207" s="16">
        <v>9901.4299999999985</v>
      </c>
      <c r="M207" s="16"/>
      <c r="N207" s="16">
        <v>41525.589999999997</v>
      </c>
    </row>
    <row r="208" spans="1:14" ht="25" hidden="1" outlineLevel="1" x14ac:dyDescent="0.25">
      <c r="A208" s="2" t="s">
        <v>472</v>
      </c>
      <c r="B208" s="4" t="s">
        <v>221</v>
      </c>
      <c r="C208" s="4" t="s">
        <v>60</v>
      </c>
      <c r="D208" s="4" t="s">
        <v>1285</v>
      </c>
      <c r="E208" s="9" t="s">
        <v>1286</v>
      </c>
      <c r="F208" s="11" t="s">
        <v>206</v>
      </c>
      <c r="G208" s="240">
        <v>2</v>
      </c>
      <c r="H208" s="32">
        <v>0.30199999999999999</v>
      </c>
      <c r="I208" s="13">
        <v>1127.79</v>
      </c>
      <c r="J208" s="13">
        <v>2255.58</v>
      </c>
      <c r="K208" s="13">
        <v>30.53</v>
      </c>
      <c r="L208" s="13">
        <v>61.06</v>
      </c>
      <c r="M208" s="13">
        <v>1158.32</v>
      </c>
      <c r="N208" s="13">
        <v>2316.64</v>
      </c>
    </row>
    <row r="209" spans="1:14" ht="25" hidden="1" outlineLevel="1" x14ac:dyDescent="0.25">
      <c r="A209" s="1" t="s">
        <v>475</v>
      </c>
      <c r="B209" s="3" t="s">
        <v>1170</v>
      </c>
      <c r="C209" s="3" t="s">
        <v>60</v>
      </c>
      <c r="D209" s="3" t="s">
        <v>1287</v>
      </c>
      <c r="E209" s="8" t="s">
        <v>1288</v>
      </c>
      <c r="F209" s="10" t="s">
        <v>1289</v>
      </c>
      <c r="G209" s="241">
        <v>22</v>
      </c>
      <c r="H209" s="31">
        <v>0.30199999999999999</v>
      </c>
      <c r="I209" s="12">
        <v>1.99</v>
      </c>
      <c r="J209" s="12">
        <v>43.78</v>
      </c>
      <c r="K209" s="12">
        <v>2.59</v>
      </c>
      <c r="L209" s="12">
        <v>56.98</v>
      </c>
      <c r="M209" s="12">
        <v>4.58</v>
      </c>
      <c r="N209" s="12">
        <v>100.76</v>
      </c>
    </row>
    <row r="210" spans="1:14" ht="25" hidden="1" outlineLevel="1" x14ac:dyDescent="0.25">
      <c r="A210" s="2" t="s">
        <v>478</v>
      </c>
      <c r="B210" s="4" t="s">
        <v>59</v>
      </c>
      <c r="C210" s="4" t="s">
        <v>60</v>
      </c>
      <c r="D210" s="4" t="s">
        <v>473</v>
      </c>
      <c r="E210" s="9" t="s">
        <v>474</v>
      </c>
      <c r="F210" s="11" t="s">
        <v>206</v>
      </c>
      <c r="G210" s="240">
        <v>3</v>
      </c>
      <c r="H210" s="32">
        <v>0.30199999999999999</v>
      </c>
      <c r="I210" s="13">
        <v>1259.58</v>
      </c>
      <c r="J210" s="13">
        <v>3778.74</v>
      </c>
      <c r="K210" s="13">
        <v>310.17</v>
      </c>
      <c r="L210" s="13">
        <v>930.51</v>
      </c>
      <c r="M210" s="13">
        <v>1569.75</v>
      </c>
      <c r="N210" s="13">
        <v>4709.25</v>
      </c>
    </row>
    <row r="211" spans="1:14" ht="25" hidden="1" outlineLevel="1" x14ac:dyDescent="0.25">
      <c r="A211" s="1" t="s">
        <v>479</v>
      </c>
      <c r="B211" s="3" t="s">
        <v>59</v>
      </c>
      <c r="C211" s="3" t="s">
        <v>60</v>
      </c>
      <c r="D211" s="3" t="s">
        <v>480</v>
      </c>
      <c r="E211" s="8" t="s">
        <v>481</v>
      </c>
      <c r="F211" s="10" t="s">
        <v>206</v>
      </c>
      <c r="G211" s="241">
        <v>1</v>
      </c>
      <c r="H211" s="31">
        <v>0.30199999999999999</v>
      </c>
      <c r="I211" s="12">
        <v>3493.46</v>
      </c>
      <c r="J211" s="12">
        <v>3493.46</v>
      </c>
      <c r="K211" s="12">
        <v>51.32</v>
      </c>
      <c r="L211" s="12">
        <v>51.32</v>
      </c>
      <c r="M211" s="12">
        <v>3544.78</v>
      </c>
      <c r="N211" s="12">
        <v>3544.78</v>
      </c>
    </row>
    <row r="212" spans="1:14" ht="25" hidden="1" outlineLevel="1" x14ac:dyDescent="0.25">
      <c r="A212" s="2" t="s">
        <v>482</v>
      </c>
      <c r="B212" s="4" t="s">
        <v>59</v>
      </c>
      <c r="C212" s="4" t="s">
        <v>60</v>
      </c>
      <c r="D212" s="4" t="s">
        <v>480</v>
      </c>
      <c r="E212" s="9" t="s">
        <v>481</v>
      </c>
      <c r="F212" s="11" t="s">
        <v>206</v>
      </c>
      <c r="G212" s="240">
        <v>1</v>
      </c>
      <c r="H212" s="32">
        <v>0.30199999999999999</v>
      </c>
      <c r="I212" s="13">
        <v>3493.46</v>
      </c>
      <c r="J212" s="13">
        <v>3493.46</v>
      </c>
      <c r="K212" s="13">
        <v>51.32</v>
      </c>
      <c r="L212" s="13">
        <v>51.32</v>
      </c>
      <c r="M212" s="13">
        <v>3544.78</v>
      </c>
      <c r="N212" s="13">
        <v>3544.78</v>
      </c>
    </row>
    <row r="213" spans="1:14" ht="25" hidden="1" outlineLevel="1" x14ac:dyDescent="0.25">
      <c r="A213" s="1" t="s">
        <v>483</v>
      </c>
      <c r="B213" s="3" t="s">
        <v>59</v>
      </c>
      <c r="C213" s="3" t="s">
        <v>60</v>
      </c>
      <c r="D213" s="3" t="s">
        <v>484</v>
      </c>
      <c r="E213" s="8" t="s">
        <v>485</v>
      </c>
      <c r="F213" s="10" t="s">
        <v>206</v>
      </c>
      <c r="G213" s="241">
        <v>1</v>
      </c>
      <c r="H213" s="31">
        <v>0.30199999999999999</v>
      </c>
      <c r="I213" s="12">
        <v>21.470000000000002</v>
      </c>
      <c r="J213" s="12">
        <v>21.47</v>
      </c>
      <c r="K213" s="12">
        <v>13.63</v>
      </c>
      <c r="L213" s="12">
        <v>13.63</v>
      </c>
      <c r="M213" s="12">
        <v>35.1</v>
      </c>
      <c r="N213" s="12">
        <v>35.1</v>
      </c>
    </row>
    <row r="214" spans="1:14" hidden="1" outlineLevel="1" x14ac:dyDescent="0.25">
      <c r="A214" s="2" t="s">
        <v>486</v>
      </c>
      <c r="B214" s="4" t="s">
        <v>59</v>
      </c>
      <c r="C214" s="4" t="s">
        <v>458</v>
      </c>
      <c r="D214" s="4" t="s">
        <v>487</v>
      </c>
      <c r="E214" s="9" t="s">
        <v>488</v>
      </c>
      <c r="F214" s="11" t="s">
        <v>206</v>
      </c>
      <c r="G214" s="240">
        <v>1</v>
      </c>
      <c r="H214" s="32">
        <v>0.30199999999999999</v>
      </c>
      <c r="I214" s="13">
        <v>656.52</v>
      </c>
      <c r="J214" s="13">
        <v>656.52</v>
      </c>
      <c r="K214" s="13">
        <v>0</v>
      </c>
      <c r="L214" s="13">
        <v>0</v>
      </c>
      <c r="M214" s="13">
        <v>656.52</v>
      </c>
      <c r="N214" s="13">
        <v>656.52</v>
      </c>
    </row>
    <row r="215" spans="1:14" ht="25" hidden="1" outlineLevel="1" x14ac:dyDescent="0.25">
      <c r="A215" s="1" t="s">
        <v>489</v>
      </c>
      <c r="B215" s="3" t="s">
        <v>59</v>
      </c>
      <c r="C215" s="3" t="s">
        <v>60</v>
      </c>
      <c r="D215" s="3" t="s">
        <v>490</v>
      </c>
      <c r="E215" s="8" t="s">
        <v>491</v>
      </c>
      <c r="F215" s="10" t="s">
        <v>206</v>
      </c>
      <c r="G215" s="241">
        <v>139</v>
      </c>
      <c r="H215" s="31">
        <v>0.30199999999999999</v>
      </c>
      <c r="I215" s="12">
        <v>12.01</v>
      </c>
      <c r="J215" s="12">
        <v>1669.39</v>
      </c>
      <c r="K215" s="12">
        <v>11.99</v>
      </c>
      <c r="L215" s="12">
        <v>1666.61</v>
      </c>
      <c r="M215" s="12">
        <v>24</v>
      </c>
      <c r="N215" s="12">
        <v>3336</v>
      </c>
    </row>
    <row r="216" spans="1:14" ht="25" hidden="1" outlineLevel="1" x14ac:dyDescent="0.25">
      <c r="A216" s="2" t="s">
        <v>492</v>
      </c>
      <c r="B216" s="4" t="s">
        <v>59</v>
      </c>
      <c r="C216" s="4" t="s">
        <v>60</v>
      </c>
      <c r="D216" s="4" t="s">
        <v>493</v>
      </c>
      <c r="E216" s="9" t="s">
        <v>494</v>
      </c>
      <c r="F216" s="11" t="s">
        <v>206</v>
      </c>
      <c r="G216" s="240">
        <v>2</v>
      </c>
      <c r="H216" s="32">
        <v>0.30199999999999999</v>
      </c>
      <c r="I216" s="13">
        <v>9.0299999999999994</v>
      </c>
      <c r="J216" s="13">
        <v>18.059999999999999</v>
      </c>
      <c r="K216" s="13">
        <v>11.11</v>
      </c>
      <c r="L216" s="13">
        <v>22.22</v>
      </c>
      <c r="M216" s="13">
        <v>20.14</v>
      </c>
      <c r="N216" s="13">
        <v>40.28</v>
      </c>
    </row>
    <row r="217" spans="1:14" ht="25" hidden="1" outlineLevel="1" x14ac:dyDescent="0.25">
      <c r="A217" s="1" t="s">
        <v>495</v>
      </c>
      <c r="B217" s="3" t="s">
        <v>59</v>
      </c>
      <c r="C217" s="3" t="s">
        <v>60</v>
      </c>
      <c r="D217" s="3" t="s">
        <v>496</v>
      </c>
      <c r="E217" s="8" t="s">
        <v>497</v>
      </c>
      <c r="F217" s="10" t="s">
        <v>206</v>
      </c>
      <c r="G217" s="241">
        <v>2</v>
      </c>
      <c r="H217" s="31">
        <v>0.30199999999999999</v>
      </c>
      <c r="I217" s="12">
        <v>65.95</v>
      </c>
      <c r="J217" s="12">
        <v>131.9</v>
      </c>
      <c r="K217" s="12">
        <v>7.87</v>
      </c>
      <c r="L217" s="12">
        <v>15.74</v>
      </c>
      <c r="M217" s="12">
        <v>73.819999999999993</v>
      </c>
      <c r="N217" s="12">
        <v>147.63999999999999</v>
      </c>
    </row>
    <row r="218" spans="1:14" ht="25" hidden="1" outlineLevel="1" x14ac:dyDescent="0.25">
      <c r="A218" s="2" t="s">
        <v>498</v>
      </c>
      <c r="B218" s="4" t="s">
        <v>221</v>
      </c>
      <c r="C218" s="4" t="s">
        <v>60</v>
      </c>
      <c r="D218" s="4" t="s">
        <v>1290</v>
      </c>
      <c r="E218" s="9" t="s">
        <v>1291</v>
      </c>
      <c r="F218" s="11" t="s">
        <v>206</v>
      </c>
      <c r="G218" s="240">
        <v>8</v>
      </c>
      <c r="H218" s="32">
        <v>0.30199999999999999</v>
      </c>
      <c r="I218" s="13">
        <v>59.72</v>
      </c>
      <c r="J218" s="13">
        <v>477.76</v>
      </c>
      <c r="K218" s="13">
        <v>29.98</v>
      </c>
      <c r="L218" s="13">
        <v>239.84</v>
      </c>
      <c r="M218" s="13">
        <v>89.7</v>
      </c>
      <c r="N218" s="13">
        <v>717.6</v>
      </c>
    </row>
    <row r="219" spans="1:14" ht="25" hidden="1" outlineLevel="1" x14ac:dyDescent="0.25">
      <c r="A219" s="1" t="s">
        <v>501</v>
      </c>
      <c r="B219" s="3" t="s">
        <v>59</v>
      </c>
      <c r="C219" s="3" t="s">
        <v>60</v>
      </c>
      <c r="D219" s="3" t="s">
        <v>476</v>
      </c>
      <c r="E219" s="8" t="s">
        <v>477</v>
      </c>
      <c r="F219" s="10" t="s">
        <v>206</v>
      </c>
      <c r="G219" s="241">
        <v>7</v>
      </c>
      <c r="H219" s="31">
        <v>0.30199999999999999</v>
      </c>
      <c r="I219" s="12">
        <v>45.43</v>
      </c>
      <c r="J219" s="12">
        <v>318.01</v>
      </c>
      <c r="K219" s="12">
        <v>10.32</v>
      </c>
      <c r="L219" s="12">
        <v>72.239999999999995</v>
      </c>
      <c r="M219" s="12">
        <v>55.75</v>
      </c>
      <c r="N219" s="12">
        <v>390.25</v>
      </c>
    </row>
    <row r="220" spans="1:14" ht="25" hidden="1" outlineLevel="1" x14ac:dyDescent="0.25">
      <c r="A220" s="2" t="s">
        <v>502</v>
      </c>
      <c r="B220" s="4" t="s">
        <v>59</v>
      </c>
      <c r="C220" s="4" t="s">
        <v>60</v>
      </c>
      <c r="D220" s="4" t="s">
        <v>476</v>
      </c>
      <c r="E220" s="9" t="s">
        <v>477</v>
      </c>
      <c r="F220" s="11" t="s">
        <v>206</v>
      </c>
      <c r="G220" s="240">
        <v>1</v>
      </c>
      <c r="H220" s="32">
        <v>0.30199999999999999</v>
      </c>
      <c r="I220" s="13">
        <v>45.43</v>
      </c>
      <c r="J220" s="13">
        <v>45.43</v>
      </c>
      <c r="K220" s="13">
        <v>10.32</v>
      </c>
      <c r="L220" s="13">
        <v>10.32</v>
      </c>
      <c r="M220" s="13">
        <v>55.75</v>
      </c>
      <c r="N220" s="13">
        <v>55.75</v>
      </c>
    </row>
    <row r="221" spans="1:14" hidden="1" outlineLevel="1" x14ac:dyDescent="0.25">
      <c r="A221" s="1" t="s">
        <v>503</v>
      </c>
      <c r="B221" s="3" t="s">
        <v>59</v>
      </c>
      <c r="C221" s="3" t="s">
        <v>458</v>
      </c>
      <c r="D221" s="3" t="s">
        <v>504</v>
      </c>
      <c r="E221" s="8" t="s">
        <v>505</v>
      </c>
      <c r="F221" s="10" t="s">
        <v>206</v>
      </c>
      <c r="G221" s="241">
        <v>1</v>
      </c>
      <c r="H221" s="31">
        <v>0.30199999999999999</v>
      </c>
      <c r="I221" s="12">
        <v>97.1</v>
      </c>
      <c r="J221" s="12">
        <v>97.1</v>
      </c>
      <c r="K221" s="12">
        <v>0</v>
      </c>
      <c r="L221" s="12">
        <v>0</v>
      </c>
      <c r="M221" s="12">
        <v>97.1</v>
      </c>
      <c r="N221" s="12">
        <v>97.1</v>
      </c>
    </row>
    <row r="222" spans="1:14" ht="25" hidden="1" outlineLevel="1" x14ac:dyDescent="0.25">
      <c r="A222" s="2" t="s">
        <v>506</v>
      </c>
      <c r="B222" s="4" t="s">
        <v>59</v>
      </c>
      <c r="C222" s="4" t="s">
        <v>60</v>
      </c>
      <c r="D222" s="4" t="s">
        <v>507</v>
      </c>
      <c r="E222" s="9" t="s">
        <v>508</v>
      </c>
      <c r="F222" s="11" t="s">
        <v>206</v>
      </c>
      <c r="G222" s="240">
        <v>1</v>
      </c>
      <c r="H222" s="32">
        <v>0.30199999999999999</v>
      </c>
      <c r="I222" s="13">
        <v>162.87</v>
      </c>
      <c r="J222" s="13">
        <v>162.87</v>
      </c>
      <c r="K222" s="13">
        <v>39.159999999999997</v>
      </c>
      <c r="L222" s="13">
        <v>39.159999999999997</v>
      </c>
      <c r="M222" s="13">
        <v>202.03</v>
      </c>
      <c r="N222" s="13">
        <v>202.03</v>
      </c>
    </row>
    <row r="223" spans="1:14" ht="25" hidden="1" outlineLevel="1" x14ac:dyDescent="0.25">
      <c r="A223" s="1" t="s">
        <v>509</v>
      </c>
      <c r="B223" s="3" t="s">
        <v>59</v>
      </c>
      <c r="C223" s="3" t="s">
        <v>60</v>
      </c>
      <c r="D223" s="3" t="s">
        <v>510</v>
      </c>
      <c r="E223" s="8" t="s">
        <v>511</v>
      </c>
      <c r="F223" s="10" t="s">
        <v>206</v>
      </c>
      <c r="G223" s="241">
        <v>32</v>
      </c>
      <c r="H223" s="31">
        <v>0.30199999999999999</v>
      </c>
      <c r="I223" s="12">
        <v>13.43</v>
      </c>
      <c r="J223" s="12">
        <v>429.76</v>
      </c>
      <c r="K223" s="12">
        <v>2.3699999999999997</v>
      </c>
      <c r="L223" s="12">
        <v>75.84</v>
      </c>
      <c r="M223" s="12">
        <v>15.8</v>
      </c>
      <c r="N223" s="12">
        <v>505.6</v>
      </c>
    </row>
    <row r="224" spans="1:14" ht="25" hidden="1" outlineLevel="1" x14ac:dyDescent="0.25">
      <c r="A224" s="2" t="s">
        <v>512</v>
      </c>
      <c r="B224" s="4" t="s">
        <v>59</v>
      </c>
      <c r="C224" s="4" t="s">
        <v>60</v>
      </c>
      <c r="D224" s="4" t="s">
        <v>513</v>
      </c>
      <c r="E224" s="9" t="s">
        <v>514</v>
      </c>
      <c r="F224" s="11" t="s">
        <v>206</v>
      </c>
      <c r="G224" s="240">
        <v>1</v>
      </c>
      <c r="H224" s="32">
        <v>0.30199999999999999</v>
      </c>
      <c r="I224" s="13">
        <v>70.09</v>
      </c>
      <c r="J224" s="13">
        <v>70.09</v>
      </c>
      <c r="K224" s="13">
        <v>6.62</v>
      </c>
      <c r="L224" s="13">
        <v>6.62</v>
      </c>
      <c r="M224" s="13">
        <v>76.709999999999994</v>
      </c>
      <c r="N224" s="13">
        <v>76.709999999999994</v>
      </c>
    </row>
    <row r="225" spans="1:14" ht="25" hidden="1" outlineLevel="1" x14ac:dyDescent="0.25">
      <c r="A225" s="1" t="s">
        <v>515</v>
      </c>
      <c r="B225" s="3" t="s">
        <v>59</v>
      </c>
      <c r="C225" s="3" t="s">
        <v>60</v>
      </c>
      <c r="D225" s="3" t="s">
        <v>516</v>
      </c>
      <c r="E225" s="8" t="s">
        <v>517</v>
      </c>
      <c r="F225" s="10" t="s">
        <v>206</v>
      </c>
      <c r="G225" s="241">
        <v>1</v>
      </c>
      <c r="H225" s="31">
        <v>0.30199999999999999</v>
      </c>
      <c r="I225" s="12">
        <v>14.19</v>
      </c>
      <c r="J225" s="12">
        <v>14.19</v>
      </c>
      <c r="K225" s="12">
        <v>3.32</v>
      </c>
      <c r="L225" s="12">
        <v>3.32</v>
      </c>
      <c r="M225" s="12">
        <v>17.510000000000002</v>
      </c>
      <c r="N225" s="12">
        <v>17.510000000000002</v>
      </c>
    </row>
    <row r="226" spans="1:14" ht="25" hidden="1" outlineLevel="1" x14ac:dyDescent="0.25">
      <c r="A226" s="2" t="s">
        <v>518</v>
      </c>
      <c r="B226" s="4" t="s">
        <v>59</v>
      </c>
      <c r="C226" s="4" t="s">
        <v>60</v>
      </c>
      <c r="D226" s="4" t="s">
        <v>519</v>
      </c>
      <c r="E226" s="9" t="s">
        <v>520</v>
      </c>
      <c r="F226" s="11" t="s">
        <v>206</v>
      </c>
      <c r="G226" s="240">
        <v>1</v>
      </c>
      <c r="H226" s="32">
        <v>0.30199999999999999</v>
      </c>
      <c r="I226" s="13">
        <v>52.92</v>
      </c>
      <c r="J226" s="13">
        <v>52.92</v>
      </c>
      <c r="K226" s="13">
        <v>47.72</v>
      </c>
      <c r="L226" s="13">
        <v>47.72</v>
      </c>
      <c r="M226" s="13">
        <v>100.64</v>
      </c>
      <c r="N226" s="13">
        <v>100.64</v>
      </c>
    </row>
    <row r="227" spans="1:14" ht="25" hidden="1" outlineLevel="1" x14ac:dyDescent="0.25">
      <c r="A227" s="1" t="s">
        <v>521</v>
      </c>
      <c r="B227" s="3" t="s">
        <v>59</v>
      </c>
      <c r="C227" s="3" t="s">
        <v>60</v>
      </c>
      <c r="D227" s="3" t="s">
        <v>522</v>
      </c>
      <c r="E227" s="8" t="s">
        <v>523</v>
      </c>
      <c r="F227" s="10" t="s">
        <v>206</v>
      </c>
      <c r="G227" s="241">
        <v>4</v>
      </c>
      <c r="H227" s="31">
        <v>0.30199999999999999</v>
      </c>
      <c r="I227" s="12">
        <v>30.23</v>
      </c>
      <c r="J227" s="12">
        <v>120.92</v>
      </c>
      <c r="K227" s="12">
        <v>28.6</v>
      </c>
      <c r="L227" s="12">
        <v>114.4</v>
      </c>
      <c r="M227" s="12">
        <v>58.83</v>
      </c>
      <c r="N227" s="12">
        <v>235.32</v>
      </c>
    </row>
    <row r="228" spans="1:14" ht="25" hidden="1" outlineLevel="1" x14ac:dyDescent="0.25">
      <c r="A228" s="2" t="s">
        <v>524</v>
      </c>
      <c r="B228" s="4" t="s">
        <v>59</v>
      </c>
      <c r="C228" s="4" t="s">
        <v>60</v>
      </c>
      <c r="D228" s="4" t="s">
        <v>519</v>
      </c>
      <c r="E228" s="9" t="s">
        <v>520</v>
      </c>
      <c r="F228" s="11" t="s">
        <v>206</v>
      </c>
      <c r="G228" s="240">
        <v>5</v>
      </c>
      <c r="H228" s="32">
        <v>0.30199999999999999</v>
      </c>
      <c r="I228" s="13">
        <v>52.92</v>
      </c>
      <c r="J228" s="13">
        <v>264.60000000000002</v>
      </c>
      <c r="K228" s="13">
        <v>47.72</v>
      </c>
      <c r="L228" s="13">
        <v>238.6</v>
      </c>
      <c r="M228" s="13">
        <v>100.64</v>
      </c>
      <c r="N228" s="13">
        <v>503.2</v>
      </c>
    </row>
    <row r="229" spans="1:14" ht="25" hidden="1" outlineLevel="1" x14ac:dyDescent="0.25">
      <c r="A229" s="1" t="s">
        <v>525</v>
      </c>
      <c r="B229" s="3" t="s">
        <v>59</v>
      </c>
      <c r="C229" s="3" t="s">
        <v>60</v>
      </c>
      <c r="D229" s="3" t="s">
        <v>526</v>
      </c>
      <c r="E229" s="8" t="s">
        <v>527</v>
      </c>
      <c r="F229" s="10" t="s">
        <v>206</v>
      </c>
      <c r="G229" s="241">
        <v>11</v>
      </c>
      <c r="H229" s="31">
        <v>0.30199999999999999</v>
      </c>
      <c r="I229" s="12">
        <v>19.88</v>
      </c>
      <c r="J229" s="12">
        <v>218.68</v>
      </c>
      <c r="K229" s="12">
        <v>17.989999999999998</v>
      </c>
      <c r="L229" s="12">
        <v>197.89</v>
      </c>
      <c r="M229" s="12">
        <v>37.869999999999997</v>
      </c>
      <c r="N229" s="12">
        <v>416.57</v>
      </c>
    </row>
    <row r="230" spans="1:14" ht="25" hidden="1" outlineLevel="1" x14ac:dyDescent="0.25">
      <c r="A230" s="2" t="s">
        <v>528</v>
      </c>
      <c r="B230" s="4" t="s">
        <v>59</v>
      </c>
      <c r="C230" s="4" t="s">
        <v>60</v>
      </c>
      <c r="D230" s="4" t="s">
        <v>529</v>
      </c>
      <c r="E230" s="9" t="s">
        <v>530</v>
      </c>
      <c r="F230" s="11" t="s">
        <v>206</v>
      </c>
      <c r="G230" s="240">
        <v>9</v>
      </c>
      <c r="H230" s="32">
        <v>0.30199999999999999</v>
      </c>
      <c r="I230" s="13">
        <v>31.05</v>
      </c>
      <c r="J230" s="13">
        <v>279.45</v>
      </c>
      <c r="K230" s="13">
        <v>26.51</v>
      </c>
      <c r="L230" s="13">
        <v>238.59</v>
      </c>
      <c r="M230" s="13">
        <v>57.56</v>
      </c>
      <c r="N230" s="13">
        <v>518.04</v>
      </c>
    </row>
    <row r="231" spans="1:14" ht="25" hidden="1" outlineLevel="1" x14ac:dyDescent="0.25">
      <c r="A231" s="1" t="s">
        <v>531</v>
      </c>
      <c r="B231" s="3" t="s">
        <v>59</v>
      </c>
      <c r="C231" s="3" t="s">
        <v>60</v>
      </c>
      <c r="D231" s="3" t="s">
        <v>532</v>
      </c>
      <c r="E231" s="8" t="s">
        <v>533</v>
      </c>
      <c r="F231" s="10" t="s">
        <v>206</v>
      </c>
      <c r="G231" s="241">
        <v>2</v>
      </c>
      <c r="H231" s="31">
        <v>0.30199999999999999</v>
      </c>
      <c r="I231" s="12">
        <v>47.58</v>
      </c>
      <c r="J231" s="12">
        <v>95.16</v>
      </c>
      <c r="K231" s="12">
        <v>43.46</v>
      </c>
      <c r="L231" s="12">
        <v>86.92</v>
      </c>
      <c r="M231" s="12">
        <v>91.04</v>
      </c>
      <c r="N231" s="12">
        <v>182.08</v>
      </c>
    </row>
    <row r="232" spans="1:14" ht="25" hidden="1" outlineLevel="1" x14ac:dyDescent="0.25">
      <c r="A232" s="2" t="s">
        <v>534</v>
      </c>
      <c r="B232" s="4" t="s">
        <v>59</v>
      </c>
      <c r="C232" s="4" t="s">
        <v>458</v>
      </c>
      <c r="D232" s="4" t="s">
        <v>538</v>
      </c>
      <c r="E232" s="9" t="s">
        <v>539</v>
      </c>
      <c r="F232" s="11" t="s">
        <v>206</v>
      </c>
      <c r="G232" s="240">
        <v>15</v>
      </c>
      <c r="H232" s="32">
        <v>0.30199999999999999</v>
      </c>
      <c r="I232" s="13">
        <v>2.66</v>
      </c>
      <c r="J232" s="13">
        <v>39.9</v>
      </c>
      <c r="K232" s="13">
        <v>0</v>
      </c>
      <c r="L232" s="13">
        <v>0</v>
      </c>
      <c r="M232" s="13">
        <v>2.66</v>
      </c>
      <c r="N232" s="13">
        <v>39.9</v>
      </c>
    </row>
    <row r="233" spans="1:14" ht="25" hidden="1" outlineLevel="1" x14ac:dyDescent="0.25">
      <c r="A233" s="1" t="s">
        <v>537</v>
      </c>
      <c r="B233" s="3" t="s">
        <v>59</v>
      </c>
      <c r="C233" s="3" t="s">
        <v>458</v>
      </c>
      <c r="D233" s="3" t="s">
        <v>538</v>
      </c>
      <c r="E233" s="8" t="s">
        <v>539</v>
      </c>
      <c r="F233" s="10" t="s">
        <v>206</v>
      </c>
      <c r="G233" s="241">
        <v>39</v>
      </c>
      <c r="H233" s="31">
        <v>0.30199999999999999</v>
      </c>
      <c r="I233" s="12">
        <v>2.66</v>
      </c>
      <c r="J233" s="12">
        <v>103.74</v>
      </c>
      <c r="K233" s="12">
        <v>0</v>
      </c>
      <c r="L233" s="12">
        <v>0</v>
      </c>
      <c r="M233" s="12">
        <v>2.66</v>
      </c>
      <c r="N233" s="12">
        <v>103.74</v>
      </c>
    </row>
    <row r="234" spans="1:14" ht="25" hidden="1" outlineLevel="1" x14ac:dyDescent="0.25">
      <c r="A234" s="2" t="s">
        <v>540</v>
      </c>
      <c r="B234" s="4" t="s">
        <v>59</v>
      </c>
      <c r="C234" s="4" t="s">
        <v>458</v>
      </c>
      <c r="D234" s="4" t="s">
        <v>541</v>
      </c>
      <c r="E234" s="9" t="s">
        <v>542</v>
      </c>
      <c r="F234" s="11" t="s">
        <v>206</v>
      </c>
      <c r="G234" s="240">
        <v>38</v>
      </c>
      <c r="H234" s="32">
        <v>0.30199999999999999</v>
      </c>
      <c r="I234" s="13">
        <v>2.76</v>
      </c>
      <c r="J234" s="13">
        <v>104.88</v>
      </c>
      <c r="K234" s="13">
        <v>0</v>
      </c>
      <c r="L234" s="13">
        <v>0</v>
      </c>
      <c r="M234" s="13">
        <v>2.76</v>
      </c>
      <c r="N234" s="13">
        <v>104.88</v>
      </c>
    </row>
    <row r="235" spans="1:14" ht="25" hidden="1" outlineLevel="1" x14ac:dyDescent="0.25">
      <c r="A235" s="1" t="s">
        <v>543</v>
      </c>
      <c r="B235" s="3" t="s">
        <v>59</v>
      </c>
      <c r="C235" s="3" t="s">
        <v>458</v>
      </c>
      <c r="D235" s="3" t="s">
        <v>544</v>
      </c>
      <c r="E235" s="8" t="s">
        <v>545</v>
      </c>
      <c r="F235" s="10" t="s">
        <v>206</v>
      </c>
      <c r="G235" s="241">
        <v>8</v>
      </c>
      <c r="H235" s="31">
        <v>0.30199999999999999</v>
      </c>
      <c r="I235" s="12">
        <v>3.38</v>
      </c>
      <c r="J235" s="12">
        <v>27.04</v>
      </c>
      <c r="K235" s="12">
        <v>0</v>
      </c>
      <c r="L235" s="12">
        <v>0</v>
      </c>
      <c r="M235" s="12">
        <v>3.38</v>
      </c>
      <c r="N235" s="12">
        <v>27.04</v>
      </c>
    </row>
    <row r="236" spans="1:14" ht="25" hidden="1" outlineLevel="1" x14ac:dyDescent="0.25">
      <c r="A236" s="2" t="s">
        <v>546</v>
      </c>
      <c r="B236" s="4" t="s">
        <v>59</v>
      </c>
      <c r="C236" s="4" t="s">
        <v>60</v>
      </c>
      <c r="D236" s="4" t="s">
        <v>547</v>
      </c>
      <c r="E236" s="9" t="s">
        <v>548</v>
      </c>
      <c r="F236" s="11" t="s">
        <v>206</v>
      </c>
      <c r="G236" s="240">
        <v>1</v>
      </c>
      <c r="H236" s="32">
        <v>0.30199999999999999</v>
      </c>
      <c r="I236" s="13">
        <v>88.7</v>
      </c>
      <c r="J236" s="13">
        <v>88.7</v>
      </c>
      <c r="K236" s="13">
        <v>65.150000000000006</v>
      </c>
      <c r="L236" s="13">
        <v>65.150000000000006</v>
      </c>
      <c r="M236" s="13">
        <v>153.85</v>
      </c>
      <c r="N236" s="13">
        <v>153.85</v>
      </c>
    </row>
    <row r="237" spans="1:14" ht="25" hidden="1" outlineLevel="1" x14ac:dyDescent="0.25">
      <c r="A237" s="1" t="s">
        <v>549</v>
      </c>
      <c r="B237" s="3" t="s">
        <v>59</v>
      </c>
      <c r="C237" s="3" t="s">
        <v>458</v>
      </c>
      <c r="D237" s="3" t="s">
        <v>1292</v>
      </c>
      <c r="E237" s="8" t="s">
        <v>1293</v>
      </c>
      <c r="F237" s="10" t="s">
        <v>206</v>
      </c>
      <c r="G237" s="241">
        <v>2</v>
      </c>
      <c r="H237" s="31">
        <v>0.30199999999999999</v>
      </c>
      <c r="I237" s="12">
        <v>6.41</v>
      </c>
      <c r="J237" s="12">
        <v>12.82</v>
      </c>
      <c r="K237" s="12">
        <v>0</v>
      </c>
      <c r="L237" s="12">
        <v>0</v>
      </c>
      <c r="M237" s="12">
        <v>6.41</v>
      </c>
      <c r="N237" s="12">
        <v>12.82</v>
      </c>
    </row>
    <row r="238" spans="1:14" ht="25" hidden="1" outlineLevel="1" x14ac:dyDescent="0.25">
      <c r="A238" s="2" t="s">
        <v>552</v>
      </c>
      <c r="B238" s="4" t="s">
        <v>59</v>
      </c>
      <c r="C238" s="4" t="s">
        <v>60</v>
      </c>
      <c r="D238" s="4" t="s">
        <v>553</v>
      </c>
      <c r="E238" s="9" t="s">
        <v>554</v>
      </c>
      <c r="F238" s="11" t="s">
        <v>206</v>
      </c>
      <c r="G238" s="240">
        <v>1</v>
      </c>
      <c r="H238" s="32">
        <v>0.30199999999999999</v>
      </c>
      <c r="I238" s="13">
        <v>39.1</v>
      </c>
      <c r="J238" s="13">
        <v>39.1</v>
      </c>
      <c r="K238" s="13">
        <v>34.99</v>
      </c>
      <c r="L238" s="13">
        <v>34.99</v>
      </c>
      <c r="M238" s="13">
        <v>74.09</v>
      </c>
      <c r="N238" s="13">
        <v>74.09</v>
      </c>
    </row>
    <row r="239" spans="1:14" ht="25" hidden="1" outlineLevel="1" x14ac:dyDescent="0.25">
      <c r="A239" s="1" t="s">
        <v>555</v>
      </c>
      <c r="B239" s="3" t="s">
        <v>59</v>
      </c>
      <c r="C239" s="3" t="s">
        <v>60</v>
      </c>
      <c r="D239" s="3" t="s">
        <v>556</v>
      </c>
      <c r="E239" s="8" t="s">
        <v>557</v>
      </c>
      <c r="F239" s="10" t="s">
        <v>206</v>
      </c>
      <c r="G239" s="241">
        <v>4</v>
      </c>
      <c r="H239" s="31">
        <v>0.30199999999999999</v>
      </c>
      <c r="I239" s="12">
        <v>33.729999999999997</v>
      </c>
      <c r="J239" s="12">
        <v>134.91999999999999</v>
      </c>
      <c r="K239" s="12">
        <v>30.69</v>
      </c>
      <c r="L239" s="12">
        <v>122.76</v>
      </c>
      <c r="M239" s="12">
        <v>64.42</v>
      </c>
      <c r="N239" s="12">
        <v>257.68</v>
      </c>
    </row>
    <row r="240" spans="1:14" ht="25" hidden="1" outlineLevel="1" x14ac:dyDescent="0.25">
      <c r="A240" s="2" t="s">
        <v>558</v>
      </c>
      <c r="B240" s="4" t="s">
        <v>59</v>
      </c>
      <c r="C240" s="4" t="s">
        <v>60</v>
      </c>
      <c r="D240" s="4" t="s">
        <v>559</v>
      </c>
      <c r="E240" s="9" t="s">
        <v>560</v>
      </c>
      <c r="F240" s="11" t="s">
        <v>206</v>
      </c>
      <c r="G240" s="240">
        <v>32</v>
      </c>
      <c r="H240" s="32">
        <v>0.30199999999999999</v>
      </c>
      <c r="I240" s="13">
        <v>76.14</v>
      </c>
      <c r="J240" s="13">
        <v>2436.48</v>
      </c>
      <c r="K240" s="13">
        <v>57.66</v>
      </c>
      <c r="L240" s="13">
        <v>1845.12</v>
      </c>
      <c r="M240" s="13">
        <v>133.80000000000001</v>
      </c>
      <c r="N240" s="13">
        <v>4281.6000000000004</v>
      </c>
    </row>
    <row r="241" spans="1:14" ht="25" hidden="1" outlineLevel="1" x14ac:dyDescent="0.25">
      <c r="A241" s="1" t="s">
        <v>561</v>
      </c>
      <c r="B241" s="3" t="s">
        <v>59</v>
      </c>
      <c r="C241" s="3" t="s">
        <v>60</v>
      </c>
      <c r="D241" s="3" t="s">
        <v>559</v>
      </c>
      <c r="E241" s="8" t="s">
        <v>560</v>
      </c>
      <c r="F241" s="10" t="s">
        <v>206</v>
      </c>
      <c r="G241" s="241">
        <v>37</v>
      </c>
      <c r="H241" s="31">
        <v>0.30199999999999999</v>
      </c>
      <c r="I241" s="12">
        <v>76.14</v>
      </c>
      <c r="J241" s="12">
        <v>2817.18</v>
      </c>
      <c r="K241" s="12">
        <v>57.66</v>
      </c>
      <c r="L241" s="12">
        <v>2133.42</v>
      </c>
      <c r="M241" s="12">
        <v>133.80000000000001</v>
      </c>
      <c r="N241" s="12">
        <v>4950.6000000000004</v>
      </c>
    </row>
    <row r="242" spans="1:14" ht="25" hidden="1" outlineLevel="1" x14ac:dyDescent="0.25">
      <c r="A242" s="2" t="s">
        <v>562</v>
      </c>
      <c r="B242" s="4" t="s">
        <v>59</v>
      </c>
      <c r="C242" s="4" t="s">
        <v>60</v>
      </c>
      <c r="D242" s="4" t="s">
        <v>563</v>
      </c>
      <c r="E242" s="9" t="s">
        <v>564</v>
      </c>
      <c r="F242" s="11" t="s">
        <v>206</v>
      </c>
      <c r="G242" s="240">
        <v>4</v>
      </c>
      <c r="H242" s="32">
        <v>0.30199999999999999</v>
      </c>
      <c r="I242" s="13">
        <v>50.27</v>
      </c>
      <c r="J242" s="13">
        <v>201.08</v>
      </c>
      <c r="K242" s="13">
        <v>47.71</v>
      </c>
      <c r="L242" s="13">
        <v>190.84</v>
      </c>
      <c r="M242" s="13">
        <v>97.98</v>
      </c>
      <c r="N242" s="13">
        <v>391.92</v>
      </c>
    </row>
    <row r="243" spans="1:14" ht="25" hidden="1" outlineLevel="1" x14ac:dyDescent="0.25">
      <c r="A243" s="1" t="s">
        <v>565</v>
      </c>
      <c r="B243" s="3" t="s">
        <v>59</v>
      </c>
      <c r="C243" s="3" t="s">
        <v>60</v>
      </c>
      <c r="D243" s="3" t="s">
        <v>566</v>
      </c>
      <c r="E243" s="8" t="s">
        <v>567</v>
      </c>
      <c r="F243" s="10" t="s">
        <v>206</v>
      </c>
      <c r="G243" s="241">
        <v>24</v>
      </c>
      <c r="H243" s="31">
        <v>0.30199999999999999</v>
      </c>
      <c r="I243" s="12">
        <v>57.92</v>
      </c>
      <c r="J243" s="12">
        <v>1390.08</v>
      </c>
      <c r="K243" s="12">
        <v>47.72</v>
      </c>
      <c r="L243" s="12">
        <v>1145.28</v>
      </c>
      <c r="M243" s="12">
        <v>105.64</v>
      </c>
      <c r="N243" s="12">
        <v>2535.36</v>
      </c>
    </row>
    <row r="244" spans="1:14" ht="37.5" hidden="1" outlineLevel="1" x14ac:dyDescent="0.25">
      <c r="A244" s="2" t="s">
        <v>568</v>
      </c>
      <c r="B244" s="4" t="s">
        <v>59</v>
      </c>
      <c r="C244" s="4" t="s">
        <v>60</v>
      </c>
      <c r="D244" s="4" t="s">
        <v>569</v>
      </c>
      <c r="E244" s="9" t="s">
        <v>570</v>
      </c>
      <c r="F244" s="11" t="s">
        <v>206</v>
      </c>
      <c r="G244" s="240">
        <v>1</v>
      </c>
      <c r="H244" s="32">
        <v>0.30199999999999999</v>
      </c>
      <c r="I244" s="13">
        <v>1485.27</v>
      </c>
      <c r="J244" s="13">
        <v>1485.27</v>
      </c>
      <c r="K244" s="13">
        <v>35.799999999999997</v>
      </c>
      <c r="L244" s="13">
        <v>35.799999999999997</v>
      </c>
      <c r="M244" s="13">
        <v>1521.07</v>
      </c>
      <c r="N244" s="13">
        <v>1521.07</v>
      </c>
    </row>
    <row r="245" spans="1:14" ht="37.5" hidden="1" outlineLevel="1" x14ac:dyDescent="0.25">
      <c r="A245" s="1" t="s">
        <v>571</v>
      </c>
      <c r="B245" s="3" t="s">
        <v>59</v>
      </c>
      <c r="C245" s="3" t="s">
        <v>60</v>
      </c>
      <c r="D245" s="3" t="s">
        <v>572</v>
      </c>
      <c r="E245" s="8" t="s">
        <v>573</v>
      </c>
      <c r="F245" s="10" t="s">
        <v>206</v>
      </c>
      <c r="G245" s="241">
        <v>1</v>
      </c>
      <c r="H245" s="31">
        <v>0.30199999999999999</v>
      </c>
      <c r="I245" s="12">
        <v>1040.2099999999998</v>
      </c>
      <c r="J245" s="12">
        <v>1040.21</v>
      </c>
      <c r="K245" s="12">
        <v>35.9</v>
      </c>
      <c r="L245" s="12">
        <v>35.9</v>
      </c>
      <c r="M245" s="12">
        <v>1076.1099999999999</v>
      </c>
      <c r="N245" s="12">
        <v>1076.1099999999999</v>
      </c>
    </row>
    <row r="246" spans="1:14" ht="25" hidden="1" outlineLevel="1" x14ac:dyDescent="0.25">
      <c r="A246" s="2" t="s">
        <v>574</v>
      </c>
      <c r="B246" s="4" t="s">
        <v>59</v>
      </c>
      <c r="C246" s="4" t="s">
        <v>60</v>
      </c>
      <c r="D246" s="4" t="s">
        <v>480</v>
      </c>
      <c r="E246" s="9" t="s">
        <v>481</v>
      </c>
      <c r="F246" s="11" t="s">
        <v>206</v>
      </c>
      <c r="G246" s="240">
        <v>1</v>
      </c>
      <c r="H246" s="32">
        <v>0.30199999999999999</v>
      </c>
      <c r="I246" s="13">
        <v>3493.46</v>
      </c>
      <c r="J246" s="13">
        <v>3493.46</v>
      </c>
      <c r="K246" s="13">
        <v>51.32</v>
      </c>
      <c r="L246" s="13">
        <v>51.32</v>
      </c>
      <c r="M246" s="13">
        <v>3544.78</v>
      </c>
      <c r="N246" s="13">
        <v>3544.78</v>
      </c>
    </row>
    <row r="247" spans="1:14" hidden="1" outlineLevel="1" x14ac:dyDescent="0.25">
      <c r="A247" s="14" t="s">
        <v>575</v>
      </c>
      <c r="B247" s="50"/>
      <c r="C247" s="51"/>
      <c r="D247" s="51"/>
      <c r="E247" s="51" t="s">
        <v>576</v>
      </c>
      <c r="F247" s="15"/>
      <c r="G247" s="239"/>
      <c r="H247" s="30" t="s">
        <v>26</v>
      </c>
      <c r="I247" s="16"/>
      <c r="J247" s="16">
        <v>1419.2099999999998</v>
      </c>
      <c r="K247" s="16"/>
      <c r="L247" s="16">
        <v>258.57</v>
      </c>
      <c r="M247" s="16"/>
      <c r="N247" s="16">
        <v>1677.78</v>
      </c>
    </row>
    <row r="248" spans="1:14" ht="37.5" hidden="1" outlineLevel="1" x14ac:dyDescent="0.25">
      <c r="A248" s="1" t="s">
        <v>577</v>
      </c>
      <c r="B248" s="3" t="s">
        <v>59</v>
      </c>
      <c r="C248" s="3" t="s">
        <v>60</v>
      </c>
      <c r="D248" s="3" t="s">
        <v>578</v>
      </c>
      <c r="E248" s="8" t="s">
        <v>579</v>
      </c>
      <c r="F248" s="10" t="s">
        <v>206</v>
      </c>
      <c r="G248" s="241">
        <v>9</v>
      </c>
      <c r="H248" s="31">
        <v>0.30199999999999999</v>
      </c>
      <c r="I248" s="12">
        <v>17.260000000000002</v>
      </c>
      <c r="J248" s="12">
        <v>155.34</v>
      </c>
      <c r="K248" s="12">
        <v>9.32</v>
      </c>
      <c r="L248" s="12">
        <v>83.88</v>
      </c>
      <c r="M248" s="12">
        <v>26.58</v>
      </c>
      <c r="N248" s="12">
        <v>239.22</v>
      </c>
    </row>
    <row r="249" spans="1:14" ht="25" hidden="1" outlineLevel="1" x14ac:dyDescent="0.25">
      <c r="A249" s="2" t="s">
        <v>580</v>
      </c>
      <c r="B249" s="4" t="s">
        <v>59</v>
      </c>
      <c r="C249" s="4" t="s">
        <v>60</v>
      </c>
      <c r="D249" s="4" t="s">
        <v>581</v>
      </c>
      <c r="E249" s="9" t="s">
        <v>582</v>
      </c>
      <c r="F249" s="11" t="s">
        <v>206</v>
      </c>
      <c r="G249" s="240">
        <v>9</v>
      </c>
      <c r="H249" s="32">
        <v>0.30199999999999999</v>
      </c>
      <c r="I249" s="13">
        <v>140.43</v>
      </c>
      <c r="J249" s="13">
        <v>1263.8699999999999</v>
      </c>
      <c r="K249" s="13">
        <v>19.41</v>
      </c>
      <c r="L249" s="13">
        <v>174.69</v>
      </c>
      <c r="M249" s="13">
        <v>159.84</v>
      </c>
      <c r="N249" s="13">
        <v>1438.56</v>
      </c>
    </row>
    <row r="250" spans="1:14" hidden="1" outlineLevel="1" x14ac:dyDescent="0.25">
      <c r="A250" s="14" t="s">
        <v>583</v>
      </c>
      <c r="B250" s="50"/>
      <c r="C250" s="51"/>
      <c r="D250" s="51"/>
      <c r="E250" s="51" t="s">
        <v>233</v>
      </c>
      <c r="F250" s="15"/>
      <c r="G250" s="239"/>
      <c r="H250" s="30" t="s">
        <v>26</v>
      </c>
      <c r="I250" s="16"/>
      <c r="J250" s="16">
        <v>17904.109999999997</v>
      </c>
      <c r="K250" s="16"/>
      <c r="L250" s="16">
        <v>279.96999999999997</v>
      </c>
      <c r="M250" s="16"/>
      <c r="N250" s="16">
        <v>18184.079999999998</v>
      </c>
    </row>
    <row r="251" spans="1:14" hidden="1" outlineLevel="1" x14ac:dyDescent="0.25">
      <c r="A251" s="1" t="s">
        <v>584</v>
      </c>
      <c r="B251" s="3" t="s">
        <v>59</v>
      </c>
      <c r="C251" s="3" t="s">
        <v>458</v>
      </c>
      <c r="D251" s="3" t="s">
        <v>585</v>
      </c>
      <c r="E251" s="8" t="s">
        <v>586</v>
      </c>
      <c r="F251" s="10" t="s">
        <v>206</v>
      </c>
      <c r="G251" s="241">
        <v>46</v>
      </c>
      <c r="H251" s="31">
        <v>0.30199999999999999</v>
      </c>
      <c r="I251" s="12">
        <v>7.73</v>
      </c>
      <c r="J251" s="12">
        <v>355.58</v>
      </c>
      <c r="K251" s="12">
        <v>0</v>
      </c>
      <c r="L251" s="12">
        <v>0</v>
      </c>
      <c r="M251" s="12">
        <v>7.73</v>
      </c>
      <c r="N251" s="12">
        <v>355.58</v>
      </c>
    </row>
    <row r="252" spans="1:14" ht="25" hidden="1" outlineLevel="1" x14ac:dyDescent="0.25">
      <c r="A252" s="2" t="s">
        <v>587</v>
      </c>
      <c r="B252" s="4" t="s">
        <v>221</v>
      </c>
      <c r="C252" s="4" t="s">
        <v>60</v>
      </c>
      <c r="D252" s="4" t="s">
        <v>1294</v>
      </c>
      <c r="E252" s="9" t="s">
        <v>1295</v>
      </c>
      <c r="F252" s="11" t="s">
        <v>206</v>
      </c>
      <c r="G252" s="240">
        <v>91</v>
      </c>
      <c r="H252" s="32">
        <v>0.30199999999999999</v>
      </c>
      <c r="I252" s="13">
        <v>103.73</v>
      </c>
      <c r="J252" s="13">
        <v>9439.43</v>
      </c>
      <c r="K252" s="13">
        <v>0</v>
      </c>
      <c r="L252" s="13">
        <v>0</v>
      </c>
      <c r="M252" s="13">
        <v>103.73</v>
      </c>
      <c r="N252" s="13">
        <v>9439.43</v>
      </c>
    </row>
    <row r="253" spans="1:14" ht="25" hidden="1" outlineLevel="1" x14ac:dyDescent="0.25">
      <c r="A253" s="1" t="s">
        <v>590</v>
      </c>
      <c r="B253" s="3" t="s">
        <v>221</v>
      </c>
      <c r="C253" s="3" t="s">
        <v>60</v>
      </c>
      <c r="D253" s="3" t="s">
        <v>1296</v>
      </c>
      <c r="E253" s="8" t="s">
        <v>1297</v>
      </c>
      <c r="F253" s="10" t="s">
        <v>206</v>
      </c>
      <c r="G253" s="241">
        <v>12</v>
      </c>
      <c r="H253" s="31">
        <v>0.30199999999999999</v>
      </c>
      <c r="I253" s="12">
        <v>28.12</v>
      </c>
      <c r="J253" s="12">
        <v>337.44</v>
      </c>
      <c r="K253" s="12">
        <v>3.04</v>
      </c>
      <c r="L253" s="12">
        <v>36.479999999999997</v>
      </c>
      <c r="M253" s="12">
        <v>31.16</v>
      </c>
      <c r="N253" s="12">
        <v>373.92</v>
      </c>
    </row>
    <row r="254" spans="1:14" ht="25" hidden="1" outlineLevel="1" x14ac:dyDescent="0.25">
      <c r="A254" s="2" t="s">
        <v>593</v>
      </c>
      <c r="B254" s="4" t="s">
        <v>221</v>
      </c>
      <c r="C254" s="4" t="s">
        <v>60</v>
      </c>
      <c r="D254" s="4" t="s">
        <v>1298</v>
      </c>
      <c r="E254" s="9" t="s">
        <v>1299</v>
      </c>
      <c r="F254" s="11" t="s">
        <v>206</v>
      </c>
      <c r="G254" s="240">
        <v>49</v>
      </c>
      <c r="H254" s="32">
        <v>0.30199999999999999</v>
      </c>
      <c r="I254" s="13">
        <v>148.41999999999999</v>
      </c>
      <c r="J254" s="13">
        <v>7272.58</v>
      </c>
      <c r="K254" s="13">
        <v>3.04</v>
      </c>
      <c r="L254" s="13">
        <v>148.96</v>
      </c>
      <c r="M254" s="13">
        <v>151.46</v>
      </c>
      <c r="N254" s="13">
        <v>7421.54</v>
      </c>
    </row>
    <row r="255" spans="1:14" ht="25" hidden="1" outlineLevel="1" x14ac:dyDescent="0.25">
      <c r="A255" s="1" t="s">
        <v>594</v>
      </c>
      <c r="B255" s="3" t="s">
        <v>221</v>
      </c>
      <c r="C255" s="3" t="s">
        <v>60</v>
      </c>
      <c r="D255" s="3" t="s">
        <v>1296</v>
      </c>
      <c r="E255" s="8" t="s">
        <v>1297</v>
      </c>
      <c r="F255" s="10" t="s">
        <v>206</v>
      </c>
      <c r="G255" s="241">
        <v>12</v>
      </c>
      <c r="H255" s="31">
        <v>0.30199999999999999</v>
      </c>
      <c r="I255" s="12">
        <v>28.12</v>
      </c>
      <c r="J255" s="12">
        <v>337.44</v>
      </c>
      <c r="K255" s="12">
        <v>3.04</v>
      </c>
      <c r="L255" s="12">
        <v>36.479999999999997</v>
      </c>
      <c r="M255" s="12">
        <v>31.16</v>
      </c>
      <c r="N255" s="12">
        <v>373.92</v>
      </c>
    </row>
    <row r="256" spans="1:14" ht="25" hidden="1" outlineLevel="1" x14ac:dyDescent="0.25">
      <c r="A256" s="2" t="s">
        <v>597</v>
      </c>
      <c r="B256" s="4" t="s">
        <v>59</v>
      </c>
      <c r="C256" s="4" t="s">
        <v>60</v>
      </c>
      <c r="D256" s="4" t="s">
        <v>601</v>
      </c>
      <c r="E256" s="9" t="s">
        <v>1300</v>
      </c>
      <c r="F256" s="11" t="s">
        <v>206</v>
      </c>
      <c r="G256" s="240">
        <v>9</v>
      </c>
      <c r="H256" s="32">
        <v>0.30199999999999999</v>
      </c>
      <c r="I256" s="13">
        <v>17.96</v>
      </c>
      <c r="J256" s="13">
        <v>161.63999999999999</v>
      </c>
      <c r="K256" s="13">
        <v>6.45</v>
      </c>
      <c r="L256" s="13">
        <v>58.05</v>
      </c>
      <c r="M256" s="13">
        <v>24.41</v>
      </c>
      <c r="N256" s="13">
        <v>219.69</v>
      </c>
    </row>
    <row r="257" spans="1:14" hidden="1" outlineLevel="1" x14ac:dyDescent="0.25">
      <c r="A257" s="14" t="s">
        <v>603</v>
      </c>
      <c r="B257" s="50"/>
      <c r="C257" s="51"/>
      <c r="D257" s="51"/>
      <c r="E257" s="51" t="s">
        <v>299</v>
      </c>
      <c r="F257" s="15"/>
      <c r="G257" s="239"/>
      <c r="H257" s="30" t="s">
        <v>26</v>
      </c>
      <c r="I257" s="16"/>
      <c r="J257" s="16">
        <v>911.76</v>
      </c>
      <c r="K257" s="16"/>
      <c r="L257" s="16">
        <v>1096.7</v>
      </c>
      <c r="M257" s="16"/>
      <c r="N257" s="16">
        <v>2008.46</v>
      </c>
    </row>
    <row r="258" spans="1:14" ht="25" hidden="1" outlineLevel="1" x14ac:dyDescent="0.25">
      <c r="A258" s="1" t="s">
        <v>604</v>
      </c>
      <c r="B258" s="3" t="s">
        <v>59</v>
      </c>
      <c r="C258" s="3" t="s">
        <v>60</v>
      </c>
      <c r="D258" s="3" t="s">
        <v>490</v>
      </c>
      <c r="E258" s="8" t="s">
        <v>491</v>
      </c>
      <c r="F258" s="10" t="s">
        <v>206</v>
      </c>
      <c r="G258" s="241">
        <v>9</v>
      </c>
      <c r="H258" s="31">
        <v>0.30199999999999999</v>
      </c>
      <c r="I258" s="12">
        <v>12.01</v>
      </c>
      <c r="J258" s="12">
        <v>108.09</v>
      </c>
      <c r="K258" s="12">
        <v>11.99</v>
      </c>
      <c r="L258" s="12">
        <v>107.91</v>
      </c>
      <c r="M258" s="12">
        <v>24</v>
      </c>
      <c r="N258" s="12">
        <v>216</v>
      </c>
    </row>
    <row r="259" spans="1:14" ht="25" hidden="1" outlineLevel="1" x14ac:dyDescent="0.25">
      <c r="A259" s="2" t="s">
        <v>605</v>
      </c>
      <c r="B259" s="4" t="s">
        <v>59</v>
      </c>
      <c r="C259" s="4" t="s">
        <v>60</v>
      </c>
      <c r="D259" s="4" t="s">
        <v>493</v>
      </c>
      <c r="E259" s="9" t="s">
        <v>494</v>
      </c>
      <c r="F259" s="11" t="s">
        <v>206</v>
      </c>
      <c r="G259" s="240">
        <v>89</v>
      </c>
      <c r="H259" s="32">
        <v>0.30199999999999999</v>
      </c>
      <c r="I259" s="13">
        <v>9.0299999999999994</v>
      </c>
      <c r="J259" s="13">
        <v>803.67</v>
      </c>
      <c r="K259" s="13">
        <v>11.11</v>
      </c>
      <c r="L259" s="13">
        <v>988.79</v>
      </c>
      <c r="M259" s="13">
        <v>20.14</v>
      </c>
      <c r="N259" s="13">
        <v>1792.46</v>
      </c>
    </row>
    <row r="260" spans="1:14" hidden="1" outlineLevel="1" x14ac:dyDescent="0.25">
      <c r="A260" s="41" t="s">
        <v>1301</v>
      </c>
      <c r="B260" s="42"/>
      <c r="C260" s="42"/>
      <c r="D260" s="42"/>
      <c r="E260" s="42" t="s">
        <v>830</v>
      </c>
      <c r="F260" s="43"/>
      <c r="G260" s="242"/>
      <c r="H260" s="44" t="s">
        <v>26</v>
      </c>
      <c r="I260" s="45"/>
      <c r="J260" s="45">
        <v>1600.69</v>
      </c>
      <c r="K260" s="45"/>
      <c r="L260" s="45">
        <v>453.71999999999991</v>
      </c>
      <c r="M260" s="45"/>
      <c r="N260" s="45">
        <v>2054.4399999999996</v>
      </c>
    </row>
    <row r="261" spans="1:14" ht="25" hidden="1" outlineLevel="1" x14ac:dyDescent="0.25">
      <c r="A261" s="1" t="s">
        <v>1302</v>
      </c>
      <c r="B261" s="3" t="s">
        <v>59</v>
      </c>
      <c r="C261" s="3" t="s">
        <v>60</v>
      </c>
      <c r="D261" s="3" t="s">
        <v>832</v>
      </c>
      <c r="E261" s="8" t="s">
        <v>833</v>
      </c>
      <c r="F261" s="10" t="s">
        <v>153</v>
      </c>
      <c r="G261" s="241">
        <v>10.7</v>
      </c>
      <c r="H261" s="31">
        <v>0.30199999999999999</v>
      </c>
      <c r="I261" s="12">
        <v>21.73</v>
      </c>
      <c r="J261" s="12">
        <v>232.51</v>
      </c>
      <c r="K261" s="12">
        <v>0.63</v>
      </c>
      <c r="L261" s="12">
        <v>6.74</v>
      </c>
      <c r="M261" s="12">
        <v>22.36</v>
      </c>
      <c r="N261" s="12">
        <v>239.25</v>
      </c>
    </row>
    <row r="262" spans="1:14" ht="25" hidden="1" outlineLevel="1" x14ac:dyDescent="0.25">
      <c r="A262" s="2" t="s">
        <v>1303</v>
      </c>
      <c r="B262" s="4" t="s">
        <v>59</v>
      </c>
      <c r="C262" s="4" t="s">
        <v>60</v>
      </c>
      <c r="D262" s="4" t="s">
        <v>832</v>
      </c>
      <c r="E262" s="9" t="s">
        <v>833</v>
      </c>
      <c r="F262" s="11" t="s">
        <v>153</v>
      </c>
      <c r="G262" s="240">
        <v>10.7</v>
      </c>
      <c r="H262" s="32">
        <v>0.30199999999999999</v>
      </c>
      <c r="I262" s="13">
        <v>21.73</v>
      </c>
      <c r="J262" s="13">
        <v>232.51</v>
      </c>
      <c r="K262" s="13">
        <v>0.63</v>
      </c>
      <c r="L262" s="13">
        <v>6.74</v>
      </c>
      <c r="M262" s="13">
        <v>22.36</v>
      </c>
      <c r="N262" s="13">
        <v>239.25</v>
      </c>
    </row>
    <row r="263" spans="1:14" ht="25" hidden="1" outlineLevel="1" x14ac:dyDescent="0.25">
      <c r="A263" s="1" t="s">
        <v>1304</v>
      </c>
      <c r="B263" s="3" t="s">
        <v>59</v>
      </c>
      <c r="C263" s="3" t="s">
        <v>60</v>
      </c>
      <c r="D263" s="3" t="s">
        <v>832</v>
      </c>
      <c r="E263" s="8" t="s">
        <v>833</v>
      </c>
      <c r="F263" s="10" t="s">
        <v>153</v>
      </c>
      <c r="G263" s="241">
        <v>10.7</v>
      </c>
      <c r="H263" s="31">
        <v>0.30199999999999999</v>
      </c>
      <c r="I263" s="12">
        <v>21.73</v>
      </c>
      <c r="J263" s="12">
        <v>232.51</v>
      </c>
      <c r="K263" s="12">
        <v>0.63</v>
      </c>
      <c r="L263" s="12">
        <v>6.74</v>
      </c>
      <c r="M263" s="12">
        <v>22.36</v>
      </c>
      <c r="N263" s="12">
        <v>239.25</v>
      </c>
    </row>
    <row r="264" spans="1:14" ht="25" hidden="1" outlineLevel="1" x14ac:dyDescent="0.25">
      <c r="A264" s="2" t="s">
        <v>1305</v>
      </c>
      <c r="B264" s="4" t="s">
        <v>59</v>
      </c>
      <c r="C264" s="4" t="s">
        <v>60</v>
      </c>
      <c r="D264" s="4" t="s">
        <v>832</v>
      </c>
      <c r="E264" s="9" t="s">
        <v>833</v>
      </c>
      <c r="F264" s="11" t="s">
        <v>153</v>
      </c>
      <c r="G264" s="240">
        <v>2.2999999999999998</v>
      </c>
      <c r="H264" s="32">
        <v>0.30199999999999999</v>
      </c>
      <c r="I264" s="13">
        <v>21.73</v>
      </c>
      <c r="J264" s="13">
        <v>49.97</v>
      </c>
      <c r="K264" s="13">
        <v>0.63</v>
      </c>
      <c r="L264" s="13">
        <v>1.44</v>
      </c>
      <c r="M264" s="13">
        <v>22.36</v>
      </c>
      <c r="N264" s="13">
        <v>51.42</v>
      </c>
    </row>
    <row r="265" spans="1:14" ht="25" hidden="1" outlineLevel="1" x14ac:dyDescent="0.25">
      <c r="A265" s="1" t="s">
        <v>1306</v>
      </c>
      <c r="B265" s="3" t="s">
        <v>59</v>
      </c>
      <c r="C265" s="3" t="s">
        <v>60</v>
      </c>
      <c r="D265" s="3" t="s">
        <v>832</v>
      </c>
      <c r="E265" s="8" t="s">
        <v>833</v>
      </c>
      <c r="F265" s="10" t="s">
        <v>153</v>
      </c>
      <c r="G265" s="241">
        <v>10.7</v>
      </c>
      <c r="H265" s="31">
        <v>0.30199999999999999</v>
      </c>
      <c r="I265" s="12">
        <v>21.73</v>
      </c>
      <c r="J265" s="12">
        <v>232.51</v>
      </c>
      <c r="K265" s="12">
        <v>0.63</v>
      </c>
      <c r="L265" s="12">
        <v>6.74</v>
      </c>
      <c r="M265" s="12">
        <v>22.36</v>
      </c>
      <c r="N265" s="12">
        <v>239.25</v>
      </c>
    </row>
    <row r="266" spans="1:14" ht="25" hidden="1" outlineLevel="1" x14ac:dyDescent="0.25">
      <c r="A266" s="2" t="s">
        <v>1307</v>
      </c>
      <c r="B266" s="4" t="s">
        <v>59</v>
      </c>
      <c r="C266" s="4" t="s">
        <v>60</v>
      </c>
      <c r="D266" s="4" t="s">
        <v>433</v>
      </c>
      <c r="E266" s="9" t="s">
        <v>434</v>
      </c>
      <c r="F266" s="11" t="s">
        <v>153</v>
      </c>
      <c r="G266" s="240">
        <v>21.97</v>
      </c>
      <c r="H266" s="32">
        <v>0.30199999999999999</v>
      </c>
      <c r="I266" s="13">
        <v>4.57</v>
      </c>
      <c r="J266" s="13">
        <v>100.4</v>
      </c>
      <c r="K266" s="13">
        <v>1.44</v>
      </c>
      <c r="L266" s="13">
        <v>31.63</v>
      </c>
      <c r="M266" s="13">
        <v>6.01</v>
      </c>
      <c r="N266" s="13">
        <v>132.03</v>
      </c>
    </row>
    <row r="267" spans="1:14" ht="25" hidden="1" outlineLevel="1" x14ac:dyDescent="0.25">
      <c r="A267" s="1" t="s">
        <v>1308</v>
      </c>
      <c r="B267" s="3" t="s">
        <v>59</v>
      </c>
      <c r="C267" s="3" t="s">
        <v>60</v>
      </c>
      <c r="D267" s="3" t="s">
        <v>433</v>
      </c>
      <c r="E267" s="8" t="s">
        <v>434</v>
      </c>
      <c r="F267" s="10" t="s">
        <v>153</v>
      </c>
      <c r="G267" s="241">
        <v>8.59</v>
      </c>
      <c r="H267" s="31">
        <v>0.30199999999999999</v>
      </c>
      <c r="I267" s="12">
        <v>4.57</v>
      </c>
      <c r="J267" s="12">
        <v>39.25</v>
      </c>
      <c r="K267" s="12">
        <v>1.44</v>
      </c>
      <c r="L267" s="12">
        <v>12.36</v>
      </c>
      <c r="M267" s="12">
        <v>6.01</v>
      </c>
      <c r="N267" s="12">
        <v>51.62</v>
      </c>
    </row>
    <row r="268" spans="1:14" ht="25" hidden="1" outlineLevel="1" x14ac:dyDescent="0.25">
      <c r="A268" s="2" t="s">
        <v>1309</v>
      </c>
      <c r="B268" s="4" t="s">
        <v>59</v>
      </c>
      <c r="C268" s="4" t="s">
        <v>60</v>
      </c>
      <c r="D268" s="4" t="s">
        <v>433</v>
      </c>
      <c r="E268" s="9" t="s">
        <v>434</v>
      </c>
      <c r="F268" s="11" t="s">
        <v>153</v>
      </c>
      <c r="G268" s="240">
        <v>21.97</v>
      </c>
      <c r="H268" s="32">
        <v>0.30199999999999999</v>
      </c>
      <c r="I268" s="13">
        <v>4.57</v>
      </c>
      <c r="J268" s="13">
        <v>100.4</v>
      </c>
      <c r="K268" s="13">
        <v>1.44</v>
      </c>
      <c r="L268" s="13">
        <v>31.63</v>
      </c>
      <c r="M268" s="13">
        <v>6.01</v>
      </c>
      <c r="N268" s="13">
        <v>132.03</v>
      </c>
    </row>
    <row r="269" spans="1:14" ht="37.5" hidden="1" outlineLevel="1" x14ac:dyDescent="0.25">
      <c r="A269" s="1" t="s">
        <v>1310</v>
      </c>
      <c r="B269" s="3" t="s">
        <v>59</v>
      </c>
      <c r="C269" s="3" t="s">
        <v>60</v>
      </c>
      <c r="D269" s="3" t="s">
        <v>465</v>
      </c>
      <c r="E269" s="8" t="s">
        <v>466</v>
      </c>
      <c r="F269" s="10" t="s">
        <v>153</v>
      </c>
      <c r="G269" s="241">
        <v>10.3</v>
      </c>
      <c r="H269" s="31">
        <v>0.30199999999999999</v>
      </c>
      <c r="I269" s="12">
        <v>16.34</v>
      </c>
      <c r="J269" s="12">
        <v>168.3</v>
      </c>
      <c r="K269" s="12">
        <v>12.47</v>
      </c>
      <c r="L269" s="12">
        <v>128.44</v>
      </c>
      <c r="M269" s="12">
        <v>28.81</v>
      </c>
      <c r="N269" s="12">
        <v>296.74</v>
      </c>
    </row>
    <row r="270" spans="1:14" ht="37.5" hidden="1" outlineLevel="1" x14ac:dyDescent="0.25">
      <c r="A270" s="2" t="s">
        <v>1311</v>
      </c>
      <c r="B270" s="4" t="s">
        <v>59</v>
      </c>
      <c r="C270" s="4" t="s">
        <v>60</v>
      </c>
      <c r="D270" s="4" t="s">
        <v>468</v>
      </c>
      <c r="E270" s="9" t="s">
        <v>469</v>
      </c>
      <c r="F270" s="11" t="s">
        <v>153</v>
      </c>
      <c r="G270" s="240">
        <v>8.59</v>
      </c>
      <c r="H270" s="32">
        <v>0.30199999999999999</v>
      </c>
      <c r="I270" s="13">
        <v>11.79</v>
      </c>
      <c r="J270" s="13">
        <v>101.27</v>
      </c>
      <c r="K270" s="13">
        <v>11.77</v>
      </c>
      <c r="L270" s="13">
        <v>101.1</v>
      </c>
      <c r="M270" s="13">
        <v>23.56</v>
      </c>
      <c r="N270" s="13">
        <v>202.38</v>
      </c>
    </row>
    <row r="271" spans="1:14" ht="37.5" hidden="1" outlineLevel="1" x14ac:dyDescent="0.25">
      <c r="A271" s="1" t="s">
        <v>1312</v>
      </c>
      <c r="B271" s="3" t="s">
        <v>59</v>
      </c>
      <c r="C271" s="3" t="s">
        <v>60</v>
      </c>
      <c r="D271" s="3" t="s">
        <v>638</v>
      </c>
      <c r="E271" s="8" t="s">
        <v>639</v>
      </c>
      <c r="F271" s="10" t="s">
        <v>153</v>
      </c>
      <c r="G271" s="241">
        <v>10.7</v>
      </c>
      <c r="H271" s="31">
        <v>0.30199999999999999</v>
      </c>
      <c r="I271" s="12">
        <v>10.379999999999999</v>
      </c>
      <c r="J271" s="12">
        <v>111.06</v>
      </c>
      <c r="K271" s="12">
        <v>11.23</v>
      </c>
      <c r="L271" s="12">
        <v>120.16</v>
      </c>
      <c r="M271" s="12">
        <v>21.61</v>
      </c>
      <c r="N271" s="12">
        <v>231.22</v>
      </c>
    </row>
    <row r="272" spans="1:14" hidden="1" outlineLevel="1" x14ac:dyDescent="0.25">
      <c r="A272" s="41" t="s">
        <v>1313</v>
      </c>
      <c r="B272" s="42"/>
      <c r="C272" s="42"/>
      <c r="D272" s="42"/>
      <c r="E272" s="42" t="s">
        <v>927</v>
      </c>
      <c r="F272" s="43"/>
      <c r="G272" s="242"/>
      <c r="H272" s="44" t="s">
        <v>26</v>
      </c>
      <c r="I272" s="45"/>
      <c r="J272" s="45">
        <v>8912.73</v>
      </c>
      <c r="K272" s="45"/>
      <c r="L272" s="45">
        <v>646.27</v>
      </c>
      <c r="M272" s="45"/>
      <c r="N272" s="45">
        <v>9559</v>
      </c>
    </row>
    <row r="273" spans="1:14" ht="25" hidden="1" outlineLevel="1" x14ac:dyDescent="0.25">
      <c r="A273" s="2" t="s">
        <v>1314</v>
      </c>
      <c r="B273" s="4" t="s">
        <v>59</v>
      </c>
      <c r="C273" s="4" t="s">
        <v>60</v>
      </c>
      <c r="D273" s="4" t="s">
        <v>929</v>
      </c>
      <c r="E273" s="9" t="s">
        <v>930</v>
      </c>
      <c r="F273" s="11" t="s">
        <v>206</v>
      </c>
      <c r="G273" s="240">
        <v>1</v>
      </c>
      <c r="H273" s="32">
        <v>0.30199999999999999</v>
      </c>
      <c r="I273" s="13">
        <v>92.990000000000009</v>
      </c>
      <c r="J273" s="13">
        <v>92.99</v>
      </c>
      <c r="K273" s="13">
        <v>20.28</v>
      </c>
      <c r="L273" s="13">
        <v>20.28</v>
      </c>
      <c r="M273" s="13">
        <v>113.27</v>
      </c>
      <c r="N273" s="13">
        <v>113.27</v>
      </c>
    </row>
    <row r="274" spans="1:14" ht="25" hidden="1" outlineLevel="1" x14ac:dyDescent="0.25">
      <c r="A274" s="1" t="s">
        <v>1315</v>
      </c>
      <c r="B274" s="3" t="s">
        <v>59</v>
      </c>
      <c r="C274" s="3" t="s">
        <v>60</v>
      </c>
      <c r="D274" s="3" t="s">
        <v>507</v>
      </c>
      <c r="E274" s="8" t="s">
        <v>508</v>
      </c>
      <c r="F274" s="10" t="s">
        <v>206</v>
      </c>
      <c r="G274" s="241">
        <v>2</v>
      </c>
      <c r="H274" s="31">
        <v>0.30199999999999999</v>
      </c>
      <c r="I274" s="12">
        <v>162.87</v>
      </c>
      <c r="J274" s="12">
        <v>325.74</v>
      </c>
      <c r="K274" s="12">
        <v>39.159999999999997</v>
      </c>
      <c r="L274" s="12">
        <v>78.319999999999993</v>
      </c>
      <c r="M274" s="12">
        <v>202.03</v>
      </c>
      <c r="N274" s="12">
        <v>404.06</v>
      </c>
    </row>
    <row r="275" spans="1:14" ht="25" hidden="1" outlineLevel="1" x14ac:dyDescent="0.25">
      <c r="A275" s="2" t="s">
        <v>1316</v>
      </c>
      <c r="B275" s="4" t="s">
        <v>59</v>
      </c>
      <c r="C275" s="4" t="s">
        <v>60</v>
      </c>
      <c r="D275" s="4" t="s">
        <v>933</v>
      </c>
      <c r="E275" s="9" t="s">
        <v>934</v>
      </c>
      <c r="F275" s="11" t="s">
        <v>206</v>
      </c>
      <c r="G275" s="240">
        <v>7</v>
      </c>
      <c r="H275" s="32">
        <v>0.30199999999999999</v>
      </c>
      <c r="I275" s="13">
        <v>13.2</v>
      </c>
      <c r="J275" s="13">
        <v>92.4</v>
      </c>
      <c r="K275" s="13">
        <v>1.75</v>
      </c>
      <c r="L275" s="13">
        <v>12.25</v>
      </c>
      <c r="M275" s="13">
        <v>14.95</v>
      </c>
      <c r="N275" s="13">
        <v>104.65</v>
      </c>
    </row>
    <row r="276" spans="1:14" ht="25" hidden="1" outlineLevel="1" x14ac:dyDescent="0.25">
      <c r="A276" s="1" t="s">
        <v>1317</v>
      </c>
      <c r="B276" s="3" t="s">
        <v>59</v>
      </c>
      <c r="C276" s="3" t="s">
        <v>60</v>
      </c>
      <c r="D276" s="3" t="s">
        <v>933</v>
      </c>
      <c r="E276" s="8" t="s">
        <v>934</v>
      </c>
      <c r="F276" s="10" t="s">
        <v>206</v>
      </c>
      <c r="G276" s="241">
        <v>2</v>
      </c>
      <c r="H276" s="31">
        <v>0.30199999999999999</v>
      </c>
      <c r="I276" s="12">
        <v>13.2</v>
      </c>
      <c r="J276" s="12">
        <v>26.4</v>
      </c>
      <c r="K276" s="12">
        <v>1.75</v>
      </c>
      <c r="L276" s="12">
        <v>3.5</v>
      </c>
      <c r="M276" s="12">
        <v>14.95</v>
      </c>
      <c r="N276" s="12">
        <v>29.9</v>
      </c>
    </row>
    <row r="277" spans="1:14" ht="25" hidden="1" outlineLevel="1" x14ac:dyDescent="0.25">
      <c r="A277" s="2" t="s">
        <v>1318</v>
      </c>
      <c r="B277" s="4" t="s">
        <v>59</v>
      </c>
      <c r="C277" s="4" t="s">
        <v>60</v>
      </c>
      <c r="D277" s="4" t="s">
        <v>510</v>
      </c>
      <c r="E277" s="9" t="s">
        <v>511</v>
      </c>
      <c r="F277" s="11" t="s">
        <v>206</v>
      </c>
      <c r="G277" s="240">
        <v>9</v>
      </c>
      <c r="H277" s="32">
        <v>0.30199999999999999</v>
      </c>
      <c r="I277" s="13">
        <v>13.43</v>
      </c>
      <c r="J277" s="13">
        <v>120.87</v>
      </c>
      <c r="K277" s="13">
        <v>2.3699999999999997</v>
      </c>
      <c r="L277" s="13">
        <v>21.33</v>
      </c>
      <c r="M277" s="13">
        <v>15.8</v>
      </c>
      <c r="N277" s="13">
        <v>142.19999999999999</v>
      </c>
    </row>
    <row r="278" spans="1:14" ht="25" hidden="1" outlineLevel="1" x14ac:dyDescent="0.25">
      <c r="A278" s="1" t="s">
        <v>1319</v>
      </c>
      <c r="B278" s="3" t="s">
        <v>59</v>
      </c>
      <c r="C278" s="3" t="s">
        <v>60</v>
      </c>
      <c r="D278" s="3" t="s">
        <v>938</v>
      </c>
      <c r="E278" s="8" t="s">
        <v>939</v>
      </c>
      <c r="F278" s="10" t="s">
        <v>206</v>
      </c>
      <c r="G278" s="241">
        <v>6</v>
      </c>
      <c r="H278" s="31">
        <v>0.30199999999999999</v>
      </c>
      <c r="I278" s="12">
        <v>14.19</v>
      </c>
      <c r="J278" s="12">
        <v>85.14</v>
      </c>
      <c r="K278" s="12">
        <v>3.32</v>
      </c>
      <c r="L278" s="12">
        <v>19.920000000000002</v>
      </c>
      <c r="M278" s="12">
        <v>17.510000000000002</v>
      </c>
      <c r="N278" s="12">
        <v>105.06</v>
      </c>
    </row>
    <row r="279" spans="1:14" ht="25" hidden="1" outlineLevel="1" x14ac:dyDescent="0.25">
      <c r="A279" s="2" t="s">
        <v>1320</v>
      </c>
      <c r="B279" s="4" t="s">
        <v>59</v>
      </c>
      <c r="C279" s="4" t="s">
        <v>60</v>
      </c>
      <c r="D279" s="4" t="s">
        <v>941</v>
      </c>
      <c r="E279" s="9" t="s">
        <v>942</v>
      </c>
      <c r="F279" s="11" t="s">
        <v>206</v>
      </c>
      <c r="G279" s="240">
        <v>2</v>
      </c>
      <c r="H279" s="32">
        <v>0.30199999999999999</v>
      </c>
      <c r="I279" s="13">
        <v>15</v>
      </c>
      <c r="J279" s="13">
        <v>30</v>
      </c>
      <c r="K279" s="13">
        <v>4.55</v>
      </c>
      <c r="L279" s="13">
        <v>9.1</v>
      </c>
      <c r="M279" s="13">
        <v>19.55</v>
      </c>
      <c r="N279" s="13">
        <v>39.1</v>
      </c>
    </row>
    <row r="280" spans="1:14" ht="25" hidden="1" outlineLevel="1" x14ac:dyDescent="0.25">
      <c r="A280" s="1" t="s">
        <v>1321</v>
      </c>
      <c r="B280" s="3" t="s">
        <v>59</v>
      </c>
      <c r="C280" s="3" t="s">
        <v>60</v>
      </c>
      <c r="D280" s="3" t="s">
        <v>941</v>
      </c>
      <c r="E280" s="8" t="s">
        <v>942</v>
      </c>
      <c r="F280" s="10" t="s">
        <v>206</v>
      </c>
      <c r="G280" s="241">
        <v>7</v>
      </c>
      <c r="H280" s="31">
        <v>0.30199999999999999</v>
      </c>
      <c r="I280" s="12">
        <v>15</v>
      </c>
      <c r="J280" s="12">
        <v>105</v>
      </c>
      <c r="K280" s="12">
        <v>4.55</v>
      </c>
      <c r="L280" s="12">
        <v>31.85</v>
      </c>
      <c r="M280" s="12">
        <v>19.55</v>
      </c>
      <c r="N280" s="12">
        <v>136.85</v>
      </c>
    </row>
    <row r="281" spans="1:14" ht="25" hidden="1" outlineLevel="1" x14ac:dyDescent="0.25">
      <c r="A281" s="2" t="s">
        <v>1322</v>
      </c>
      <c r="B281" s="4" t="s">
        <v>221</v>
      </c>
      <c r="C281" s="4" t="s">
        <v>60</v>
      </c>
      <c r="D281" s="4" t="s">
        <v>945</v>
      </c>
      <c r="E281" s="9" t="s">
        <v>946</v>
      </c>
      <c r="F281" s="11" t="s">
        <v>206</v>
      </c>
      <c r="G281" s="240">
        <v>4</v>
      </c>
      <c r="H281" s="32">
        <v>0.30199999999999999</v>
      </c>
      <c r="I281" s="13">
        <v>236.78</v>
      </c>
      <c r="J281" s="13">
        <v>947.12</v>
      </c>
      <c r="K281" s="13">
        <v>28.41</v>
      </c>
      <c r="L281" s="13">
        <v>113.64</v>
      </c>
      <c r="M281" s="13">
        <v>265.19</v>
      </c>
      <c r="N281" s="13">
        <v>1060.76</v>
      </c>
    </row>
    <row r="282" spans="1:14" ht="25" hidden="1" outlineLevel="1" x14ac:dyDescent="0.25">
      <c r="A282" s="1" t="s">
        <v>1323</v>
      </c>
      <c r="B282" s="3" t="s">
        <v>221</v>
      </c>
      <c r="C282" s="3" t="s">
        <v>60</v>
      </c>
      <c r="D282" s="3" t="s">
        <v>948</v>
      </c>
      <c r="E282" s="8" t="s">
        <v>949</v>
      </c>
      <c r="F282" s="10" t="s">
        <v>206</v>
      </c>
      <c r="G282" s="241">
        <v>5</v>
      </c>
      <c r="H282" s="31">
        <v>0.30199999999999999</v>
      </c>
      <c r="I282" s="12">
        <v>179.64999999999998</v>
      </c>
      <c r="J282" s="12">
        <v>898.25</v>
      </c>
      <c r="K282" s="12">
        <v>9.08</v>
      </c>
      <c r="L282" s="12">
        <v>45.4</v>
      </c>
      <c r="M282" s="12">
        <v>188.73</v>
      </c>
      <c r="N282" s="12">
        <v>943.65</v>
      </c>
    </row>
    <row r="283" spans="1:14" ht="25" hidden="1" outlineLevel="1" x14ac:dyDescent="0.25">
      <c r="A283" s="2" t="s">
        <v>1324</v>
      </c>
      <c r="B283" s="4" t="s">
        <v>221</v>
      </c>
      <c r="C283" s="4" t="s">
        <v>60</v>
      </c>
      <c r="D283" s="4" t="s">
        <v>951</v>
      </c>
      <c r="E283" s="9" t="s">
        <v>952</v>
      </c>
      <c r="F283" s="11" t="s">
        <v>206</v>
      </c>
      <c r="G283" s="240">
        <v>6</v>
      </c>
      <c r="H283" s="32">
        <v>0.30199999999999999</v>
      </c>
      <c r="I283" s="13">
        <v>182.70999999999998</v>
      </c>
      <c r="J283" s="13">
        <v>1096.26</v>
      </c>
      <c r="K283" s="13">
        <v>9.08</v>
      </c>
      <c r="L283" s="13">
        <v>54.48</v>
      </c>
      <c r="M283" s="13">
        <v>191.79</v>
      </c>
      <c r="N283" s="13">
        <v>1150.74</v>
      </c>
    </row>
    <row r="284" spans="1:14" ht="25" hidden="1" outlineLevel="1" x14ac:dyDescent="0.25">
      <c r="A284" s="1" t="s">
        <v>1325</v>
      </c>
      <c r="B284" s="3" t="s">
        <v>59</v>
      </c>
      <c r="C284" s="3" t="s">
        <v>60</v>
      </c>
      <c r="D284" s="3" t="s">
        <v>954</v>
      </c>
      <c r="E284" s="8" t="s">
        <v>955</v>
      </c>
      <c r="F284" s="10" t="s">
        <v>206</v>
      </c>
      <c r="G284" s="241">
        <v>1</v>
      </c>
      <c r="H284" s="31">
        <v>0.30199999999999999</v>
      </c>
      <c r="I284" s="12">
        <v>3972.17</v>
      </c>
      <c r="J284" s="12">
        <v>3972.17</v>
      </c>
      <c r="K284" s="12">
        <v>183.08</v>
      </c>
      <c r="L284" s="12">
        <v>183.08</v>
      </c>
      <c r="M284" s="12">
        <v>4155.25</v>
      </c>
      <c r="N284" s="12">
        <v>4155.25</v>
      </c>
    </row>
    <row r="285" spans="1:14" ht="37.5" hidden="1" outlineLevel="1" x14ac:dyDescent="0.25">
      <c r="A285" s="2" t="s">
        <v>1326</v>
      </c>
      <c r="B285" s="4" t="s">
        <v>59</v>
      </c>
      <c r="C285" s="4" t="s">
        <v>60</v>
      </c>
      <c r="D285" s="4" t="s">
        <v>572</v>
      </c>
      <c r="E285" s="9" t="s">
        <v>573</v>
      </c>
      <c r="F285" s="11" t="s">
        <v>206</v>
      </c>
      <c r="G285" s="240">
        <v>1</v>
      </c>
      <c r="H285" s="32">
        <v>0.30199999999999999</v>
      </c>
      <c r="I285" s="13">
        <v>1040.2099999999998</v>
      </c>
      <c r="J285" s="13">
        <v>1040.21</v>
      </c>
      <c r="K285" s="13">
        <v>35.9</v>
      </c>
      <c r="L285" s="13">
        <v>35.9</v>
      </c>
      <c r="M285" s="13">
        <v>1076.1099999999999</v>
      </c>
      <c r="N285" s="13">
        <v>1076.1099999999999</v>
      </c>
    </row>
    <row r="286" spans="1:14" ht="37.5" hidden="1" outlineLevel="1" x14ac:dyDescent="0.25">
      <c r="A286" s="1" t="s">
        <v>1327</v>
      </c>
      <c r="B286" s="3" t="s">
        <v>59</v>
      </c>
      <c r="C286" s="3" t="s">
        <v>60</v>
      </c>
      <c r="D286" s="3" t="s">
        <v>958</v>
      </c>
      <c r="E286" s="8" t="s">
        <v>959</v>
      </c>
      <c r="F286" s="10" t="s">
        <v>206</v>
      </c>
      <c r="G286" s="241">
        <v>1</v>
      </c>
      <c r="H286" s="31">
        <v>0.30199999999999999</v>
      </c>
      <c r="I286" s="12">
        <v>80.180000000000007</v>
      </c>
      <c r="J286" s="12">
        <v>80.180000000000007</v>
      </c>
      <c r="K286" s="12">
        <v>17.22</v>
      </c>
      <c r="L286" s="12">
        <v>17.22</v>
      </c>
      <c r="M286" s="12">
        <v>97.4</v>
      </c>
      <c r="N286" s="12">
        <v>97.4</v>
      </c>
    </row>
    <row r="287" spans="1:14" hidden="1" outlineLevel="1" x14ac:dyDescent="0.25">
      <c r="A287" s="41" t="s">
        <v>1328</v>
      </c>
      <c r="B287" s="42"/>
      <c r="C287" s="42"/>
      <c r="D287" s="42"/>
      <c r="E287" s="42" t="s">
        <v>961</v>
      </c>
      <c r="F287" s="43"/>
      <c r="G287" s="242"/>
      <c r="H287" s="44" t="s">
        <v>26</v>
      </c>
      <c r="I287" s="45"/>
      <c r="J287" s="45">
        <v>2949.1400000000003</v>
      </c>
      <c r="K287" s="45"/>
      <c r="L287" s="45">
        <v>692.32999999999993</v>
      </c>
      <c r="M287" s="45"/>
      <c r="N287" s="45">
        <v>3641.4700000000003</v>
      </c>
    </row>
    <row r="288" spans="1:14" ht="25" hidden="1" outlineLevel="1" x14ac:dyDescent="0.25">
      <c r="A288" s="2" t="s">
        <v>1329</v>
      </c>
      <c r="B288" s="4" t="s">
        <v>59</v>
      </c>
      <c r="C288" s="4" t="s">
        <v>60</v>
      </c>
      <c r="D288" s="4" t="s">
        <v>490</v>
      </c>
      <c r="E288" s="9" t="s">
        <v>491</v>
      </c>
      <c r="F288" s="11" t="s">
        <v>206</v>
      </c>
      <c r="G288" s="240">
        <v>3</v>
      </c>
      <c r="H288" s="32">
        <v>0.30199999999999999</v>
      </c>
      <c r="I288" s="13">
        <v>12.01</v>
      </c>
      <c r="J288" s="13">
        <v>36.03</v>
      </c>
      <c r="K288" s="13">
        <v>11.99</v>
      </c>
      <c r="L288" s="13">
        <v>35.97</v>
      </c>
      <c r="M288" s="13">
        <v>24</v>
      </c>
      <c r="N288" s="13">
        <v>72</v>
      </c>
    </row>
    <row r="289" spans="1:14" ht="25" hidden="1" outlineLevel="1" x14ac:dyDescent="0.25">
      <c r="A289" s="1" t="s">
        <v>1330</v>
      </c>
      <c r="B289" s="3" t="s">
        <v>221</v>
      </c>
      <c r="C289" s="3" t="s">
        <v>60</v>
      </c>
      <c r="D289" s="3" t="s">
        <v>1331</v>
      </c>
      <c r="E289" s="8" t="s">
        <v>1332</v>
      </c>
      <c r="F289" s="10" t="s">
        <v>206</v>
      </c>
      <c r="G289" s="241">
        <v>6</v>
      </c>
      <c r="H289" s="31">
        <v>0.30199999999999999</v>
      </c>
      <c r="I289" s="12">
        <v>178.62</v>
      </c>
      <c r="J289" s="12">
        <v>1071.72</v>
      </c>
      <c r="K289" s="12">
        <v>30.53</v>
      </c>
      <c r="L289" s="12">
        <v>183.18</v>
      </c>
      <c r="M289" s="12">
        <v>209.15</v>
      </c>
      <c r="N289" s="12">
        <v>1254.9000000000001</v>
      </c>
    </row>
    <row r="290" spans="1:14" ht="37.5" hidden="1" outlineLevel="1" x14ac:dyDescent="0.25">
      <c r="A290" s="2" t="s">
        <v>1333</v>
      </c>
      <c r="B290" s="4" t="s">
        <v>59</v>
      </c>
      <c r="C290" s="4" t="s">
        <v>60</v>
      </c>
      <c r="D290" s="4" t="s">
        <v>967</v>
      </c>
      <c r="E290" s="9" t="s">
        <v>968</v>
      </c>
      <c r="F290" s="11" t="s">
        <v>206</v>
      </c>
      <c r="G290" s="240">
        <v>1</v>
      </c>
      <c r="H290" s="32">
        <v>0.30199999999999999</v>
      </c>
      <c r="I290" s="13">
        <v>127.39</v>
      </c>
      <c r="J290" s="13">
        <v>127.39</v>
      </c>
      <c r="K290" s="13">
        <v>99.660000000000011</v>
      </c>
      <c r="L290" s="13">
        <v>99.66</v>
      </c>
      <c r="M290" s="13">
        <v>227.05</v>
      </c>
      <c r="N290" s="13">
        <v>227.05</v>
      </c>
    </row>
    <row r="291" spans="1:14" ht="25" hidden="1" outlineLevel="1" x14ac:dyDescent="0.25">
      <c r="A291" s="1" t="s">
        <v>1334</v>
      </c>
      <c r="B291" s="3" t="s">
        <v>221</v>
      </c>
      <c r="C291" s="3" t="s">
        <v>60</v>
      </c>
      <c r="D291" s="3" t="s">
        <v>1335</v>
      </c>
      <c r="E291" s="8" t="s">
        <v>1336</v>
      </c>
      <c r="F291" s="10" t="s">
        <v>206</v>
      </c>
      <c r="G291" s="241">
        <v>1</v>
      </c>
      <c r="H291" s="31">
        <v>0.30199999999999999</v>
      </c>
      <c r="I291" s="12">
        <v>205.57</v>
      </c>
      <c r="J291" s="12">
        <v>205.57</v>
      </c>
      <c r="K291" s="12">
        <v>3.04</v>
      </c>
      <c r="L291" s="12">
        <v>3.04</v>
      </c>
      <c r="M291" s="12">
        <v>208.61</v>
      </c>
      <c r="N291" s="12">
        <v>208.61</v>
      </c>
    </row>
    <row r="292" spans="1:14" ht="25" hidden="1" outlineLevel="1" x14ac:dyDescent="0.25">
      <c r="A292" s="2" t="s">
        <v>1337</v>
      </c>
      <c r="B292" s="4" t="s">
        <v>59</v>
      </c>
      <c r="C292" s="4" t="s">
        <v>458</v>
      </c>
      <c r="D292" s="4" t="s">
        <v>538</v>
      </c>
      <c r="E292" s="9" t="s">
        <v>539</v>
      </c>
      <c r="F292" s="11" t="s">
        <v>206</v>
      </c>
      <c r="G292" s="240">
        <v>3</v>
      </c>
      <c r="H292" s="32">
        <v>0.30199999999999999</v>
      </c>
      <c r="I292" s="13">
        <v>2.66</v>
      </c>
      <c r="J292" s="13">
        <v>7.98</v>
      </c>
      <c r="K292" s="13">
        <v>0</v>
      </c>
      <c r="L292" s="13">
        <v>0</v>
      </c>
      <c r="M292" s="13">
        <v>2.66</v>
      </c>
      <c r="N292" s="13">
        <v>7.98</v>
      </c>
    </row>
    <row r="293" spans="1:14" ht="25" hidden="1" outlineLevel="1" x14ac:dyDescent="0.25">
      <c r="A293" s="1" t="s">
        <v>1338</v>
      </c>
      <c r="B293" s="3" t="s">
        <v>221</v>
      </c>
      <c r="C293" s="3" t="s">
        <v>60</v>
      </c>
      <c r="D293" s="3" t="s">
        <v>1339</v>
      </c>
      <c r="E293" s="8" t="s">
        <v>1340</v>
      </c>
      <c r="F293" s="10" t="s">
        <v>206</v>
      </c>
      <c r="G293" s="241">
        <v>1</v>
      </c>
      <c r="H293" s="31">
        <v>0.30199999999999999</v>
      </c>
      <c r="I293" s="12">
        <v>236.51</v>
      </c>
      <c r="J293" s="12">
        <v>236.51</v>
      </c>
      <c r="K293" s="12">
        <v>30.53</v>
      </c>
      <c r="L293" s="12">
        <v>30.53</v>
      </c>
      <c r="M293" s="12">
        <v>267.04000000000002</v>
      </c>
      <c r="N293" s="12">
        <v>267.04000000000002</v>
      </c>
    </row>
    <row r="294" spans="1:14" ht="25" hidden="1" outlineLevel="1" x14ac:dyDescent="0.25">
      <c r="A294" s="2" t="s">
        <v>1341</v>
      </c>
      <c r="B294" s="4" t="s">
        <v>221</v>
      </c>
      <c r="C294" s="4" t="s">
        <v>60</v>
      </c>
      <c r="D294" s="4" t="s">
        <v>1342</v>
      </c>
      <c r="E294" s="9" t="s">
        <v>1343</v>
      </c>
      <c r="F294" s="11" t="s">
        <v>206</v>
      </c>
      <c r="G294" s="240">
        <v>1</v>
      </c>
      <c r="H294" s="32">
        <v>0.30199999999999999</v>
      </c>
      <c r="I294" s="13">
        <v>98.64</v>
      </c>
      <c r="J294" s="13">
        <v>98.64</v>
      </c>
      <c r="K294" s="13">
        <v>30.53</v>
      </c>
      <c r="L294" s="13">
        <v>30.53</v>
      </c>
      <c r="M294" s="13">
        <v>129.16999999999999</v>
      </c>
      <c r="N294" s="13">
        <v>129.16999999999999</v>
      </c>
    </row>
    <row r="295" spans="1:14" ht="25" hidden="1" outlineLevel="1" x14ac:dyDescent="0.25">
      <c r="A295" s="1" t="s">
        <v>1344</v>
      </c>
      <c r="B295" s="3" t="s">
        <v>221</v>
      </c>
      <c r="C295" s="3" t="s">
        <v>60</v>
      </c>
      <c r="D295" s="3" t="s">
        <v>1342</v>
      </c>
      <c r="E295" s="8" t="s">
        <v>1343</v>
      </c>
      <c r="F295" s="10" t="s">
        <v>206</v>
      </c>
      <c r="G295" s="241">
        <v>1</v>
      </c>
      <c r="H295" s="31">
        <v>0.30199999999999999</v>
      </c>
      <c r="I295" s="12">
        <v>98.64</v>
      </c>
      <c r="J295" s="12">
        <v>98.64</v>
      </c>
      <c r="K295" s="12">
        <v>30.53</v>
      </c>
      <c r="L295" s="12">
        <v>30.53</v>
      </c>
      <c r="M295" s="12">
        <v>129.16999999999999</v>
      </c>
      <c r="N295" s="12">
        <v>129.16999999999999</v>
      </c>
    </row>
    <row r="296" spans="1:14" ht="25" hidden="1" outlineLevel="1" x14ac:dyDescent="0.25">
      <c r="A296" s="2" t="s">
        <v>1345</v>
      </c>
      <c r="B296" s="4" t="s">
        <v>221</v>
      </c>
      <c r="C296" s="4" t="s">
        <v>60</v>
      </c>
      <c r="D296" s="4" t="s">
        <v>1346</v>
      </c>
      <c r="E296" s="9" t="s">
        <v>1347</v>
      </c>
      <c r="F296" s="11" t="s">
        <v>206</v>
      </c>
      <c r="G296" s="240">
        <v>1</v>
      </c>
      <c r="H296" s="32">
        <v>0.30199999999999999</v>
      </c>
      <c r="I296" s="13">
        <v>1066.6599999999999</v>
      </c>
      <c r="J296" s="13">
        <v>1066.6600000000001</v>
      </c>
      <c r="K296" s="13">
        <v>278.89</v>
      </c>
      <c r="L296" s="13">
        <v>278.89</v>
      </c>
      <c r="M296" s="13">
        <v>1345.55</v>
      </c>
      <c r="N296" s="13">
        <v>1345.55</v>
      </c>
    </row>
    <row r="297" spans="1:14" collapsed="1" x14ac:dyDescent="0.25">
      <c r="A297" s="37" t="s">
        <v>612</v>
      </c>
      <c r="B297" s="48"/>
      <c r="C297" s="49"/>
      <c r="D297" s="49"/>
      <c r="E297" s="49" t="s">
        <v>613</v>
      </c>
      <c r="F297" s="38"/>
      <c r="G297" s="238"/>
      <c r="H297" s="39" t="s">
        <v>26</v>
      </c>
      <c r="I297" s="40"/>
      <c r="J297" s="40">
        <v>116353.95</v>
      </c>
      <c r="K297" s="40"/>
      <c r="L297" s="40">
        <v>31691.03999999999</v>
      </c>
      <c r="M297" s="40"/>
      <c r="N297" s="40">
        <v>148045.07999999996</v>
      </c>
    </row>
    <row r="298" spans="1:14" hidden="1" outlineLevel="1" x14ac:dyDescent="0.25">
      <c r="A298" s="14" t="s">
        <v>614</v>
      </c>
      <c r="B298" s="50"/>
      <c r="C298" s="51"/>
      <c r="D298" s="51"/>
      <c r="E298" s="51" t="s">
        <v>418</v>
      </c>
      <c r="F298" s="15"/>
      <c r="G298" s="239"/>
      <c r="H298" s="30" t="s">
        <v>26</v>
      </c>
      <c r="I298" s="16"/>
      <c r="J298" s="16">
        <v>59876.899999999994</v>
      </c>
      <c r="K298" s="16"/>
      <c r="L298" s="16">
        <v>17494.269999999997</v>
      </c>
      <c r="M298" s="16"/>
      <c r="N298" s="16">
        <v>77371.259999999995</v>
      </c>
    </row>
    <row r="299" spans="1:14" ht="25" hidden="1" outlineLevel="1" x14ac:dyDescent="0.25">
      <c r="A299" s="1" t="s">
        <v>615</v>
      </c>
      <c r="B299" s="3" t="s">
        <v>59</v>
      </c>
      <c r="C299" s="3" t="s">
        <v>458</v>
      </c>
      <c r="D299" s="3" t="s">
        <v>616</v>
      </c>
      <c r="E299" s="8" t="s">
        <v>617</v>
      </c>
      <c r="F299" s="10" t="s">
        <v>206</v>
      </c>
      <c r="G299" s="241">
        <v>32</v>
      </c>
      <c r="H299" s="31">
        <v>0.30199999999999999</v>
      </c>
      <c r="I299" s="12">
        <v>3.05</v>
      </c>
      <c r="J299" s="12">
        <v>97.6</v>
      </c>
      <c r="K299" s="12">
        <v>0</v>
      </c>
      <c r="L299" s="12">
        <v>0</v>
      </c>
      <c r="M299" s="12">
        <v>3.05</v>
      </c>
      <c r="N299" s="12">
        <v>97.6</v>
      </c>
    </row>
    <row r="300" spans="1:14" ht="25" hidden="1" outlineLevel="1" x14ac:dyDescent="0.25">
      <c r="A300" s="2" t="s">
        <v>618</v>
      </c>
      <c r="B300" s="4" t="s">
        <v>59</v>
      </c>
      <c r="C300" s="4" t="s">
        <v>60</v>
      </c>
      <c r="D300" s="4" t="s">
        <v>420</v>
      </c>
      <c r="E300" s="9" t="s">
        <v>421</v>
      </c>
      <c r="F300" s="11" t="s">
        <v>153</v>
      </c>
      <c r="G300" s="240">
        <v>945.31</v>
      </c>
      <c r="H300" s="32">
        <v>0.30199999999999999</v>
      </c>
      <c r="I300" s="13">
        <v>30.24</v>
      </c>
      <c r="J300" s="13">
        <v>28586.17</v>
      </c>
      <c r="K300" s="13">
        <v>0.27</v>
      </c>
      <c r="L300" s="13">
        <v>255.23</v>
      </c>
      <c r="M300" s="13">
        <v>30.51</v>
      </c>
      <c r="N300" s="13">
        <v>28841.4</v>
      </c>
    </row>
    <row r="301" spans="1:14" ht="25" hidden="1" outlineLevel="1" x14ac:dyDescent="0.25">
      <c r="A301" s="1" t="s">
        <v>619</v>
      </c>
      <c r="B301" s="3" t="s">
        <v>221</v>
      </c>
      <c r="C301" s="3" t="s">
        <v>60</v>
      </c>
      <c r="D301" s="3" t="s">
        <v>1281</v>
      </c>
      <c r="E301" s="8" t="s">
        <v>1282</v>
      </c>
      <c r="F301" s="10" t="s">
        <v>153</v>
      </c>
      <c r="G301" s="241">
        <v>21.9</v>
      </c>
      <c r="H301" s="31">
        <v>0.30199999999999999</v>
      </c>
      <c r="I301" s="12">
        <v>16.71</v>
      </c>
      <c r="J301" s="12">
        <v>365.94</v>
      </c>
      <c r="K301" s="12">
        <v>3.8</v>
      </c>
      <c r="L301" s="12">
        <v>83.22</v>
      </c>
      <c r="M301" s="12">
        <v>20.51</v>
      </c>
      <c r="N301" s="12">
        <v>449.16</v>
      </c>
    </row>
    <row r="302" spans="1:14" ht="25" hidden="1" outlineLevel="1" x14ac:dyDescent="0.25">
      <c r="A302" s="2" t="s">
        <v>620</v>
      </c>
      <c r="B302" s="4" t="s">
        <v>59</v>
      </c>
      <c r="C302" s="4" t="s">
        <v>60</v>
      </c>
      <c r="D302" s="4" t="s">
        <v>433</v>
      </c>
      <c r="E302" s="9" t="s">
        <v>434</v>
      </c>
      <c r="F302" s="11" t="s">
        <v>153</v>
      </c>
      <c r="G302" s="240">
        <v>381.02</v>
      </c>
      <c r="H302" s="32">
        <v>0.30199999999999999</v>
      </c>
      <c r="I302" s="13">
        <v>4.57</v>
      </c>
      <c r="J302" s="13">
        <v>1741.26</v>
      </c>
      <c r="K302" s="13">
        <v>1.44</v>
      </c>
      <c r="L302" s="13">
        <v>548.66</v>
      </c>
      <c r="M302" s="13">
        <v>6.01</v>
      </c>
      <c r="N302" s="13">
        <v>2289.9299999999998</v>
      </c>
    </row>
    <row r="303" spans="1:14" ht="25" hidden="1" outlineLevel="1" x14ac:dyDescent="0.25">
      <c r="A303" s="1" t="s">
        <v>621</v>
      </c>
      <c r="B303" s="3" t="s">
        <v>59</v>
      </c>
      <c r="C303" s="3" t="s">
        <v>60</v>
      </c>
      <c r="D303" s="3" t="s">
        <v>433</v>
      </c>
      <c r="E303" s="8" t="s">
        <v>434</v>
      </c>
      <c r="F303" s="10" t="s">
        <v>153</v>
      </c>
      <c r="G303" s="241">
        <v>951.4</v>
      </c>
      <c r="H303" s="31">
        <v>0.30199999999999999</v>
      </c>
      <c r="I303" s="12">
        <v>4.57</v>
      </c>
      <c r="J303" s="12">
        <v>4347.8900000000003</v>
      </c>
      <c r="K303" s="12">
        <v>1.44</v>
      </c>
      <c r="L303" s="12">
        <v>1370.01</v>
      </c>
      <c r="M303" s="12">
        <v>6.01</v>
      </c>
      <c r="N303" s="12">
        <v>5717.91</v>
      </c>
    </row>
    <row r="304" spans="1:14" ht="25" hidden="1" outlineLevel="1" x14ac:dyDescent="0.25">
      <c r="A304" s="2" t="s">
        <v>622</v>
      </c>
      <c r="B304" s="4" t="s">
        <v>59</v>
      </c>
      <c r="C304" s="4" t="s">
        <v>60</v>
      </c>
      <c r="D304" s="4" t="s">
        <v>433</v>
      </c>
      <c r="E304" s="9" t="s">
        <v>434</v>
      </c>
      <c r="F304" s="11" t="s">
        <v>153</v>
      </c>
      <c r="G304" s="240">
        <v>170.85</v>
      </c>
      <c r="H304" s="32">
        <v>0.30199999999999999</v>
      </c>
      <c r="I304" s="13">
        <v>4.57</v>
      </c>
      <c r="J304" s="13">
        <v>780.78</v>
      </c>
      <c r="K304" s="13">
        <v>1.44</v>
      </c>
      <c r="L304" s="13">
        <v>246.02</v>
      </c>
      <c r="M304" s="13">
        <v>6.01</v>
      </c>
      <c r="N304" s="13">
        <v>1026.8</v>
      </c>
    </row>
    <row r="305" spans="1:14" ht="25" hidden="1" outlineLevel="1" x14ac:dyDescent="0.25">
      <c r="A305" s="1" t="s">
        <v>623</v>
      </c>
      <c r="B305" s="3" t="s">
        <v>59</v>
      </c>
      <c r="C305" s="3" t="s">
        <v>60</v>
      </c>
      <c r="D305" s="3" t="s">
        <v>433</v>
      </c>
      <c r="E305" s="8" t="s">
        <v>434</v>
      </c>
      <c r="F305" s="10" t="s">
        <v>153</v>
      </c>
      <c r="G305" s="241">
        <v>478.46</v>
      </c>
      <c r="H305" s="31">
        <v>0.30199999999999999</v>
      </c>
      <c r="I305" s="12">
        <v>4.57</v>
      </c>
      <c r="J305" s="12">
        <v>2186.56</v>
      </c>
      <c r="K305" s="12">
        <v>1.44</v>
      </c>
      <c r="L305" s="12">
        <v>688.98</v>
      </c>
      <c r="M305" s="12">
        <v>6.01</v>
      </c>
      <c r="N305" s="12">
        <v>2875.54</v>
      </c>
    </row>
    <row r="306" spans="1:14" ht="25" hidden="1" outlineLevel="1" x14ac:dyDescent="0.25">
      <c r="A306" s="2" t="s">
        <v>624</v>
      </c>
      <c r="B306" s="4" t="s">
        <v>59</v>
      </c>
      <c r="C306" s="4" t="s">
        <v>60</v>
      </c>
      <c r="D306" s="4" t="s">
        <v>433</v>
      </c>
      <c r="E306" s="9" t="s">
        <v>434</v>
      </c>
      <c r="F306" s="11" t="s">
        <v>153</v>
      </c>
      <c r="G306" s="240">
        <v>959.7</v>
      </c>
      <c r="H306" s="32">
        <v>0.30199999999999999</v>
      </c>
      <c r="I306" s="13">
        <v>4.57</v>
      </c>
      <c r="J306" s="13">
        <v>4385.82</v>
      </c>
      <c r="K306" s="13">
        <v>1.44</v>
      </c>
      <c r="L306" s="13">
        <v>1381.96</v>
      </c>
      <c r="M306" s="13">
        <v>6.01</v>
      </c>
      <c r="N306" s="13">
        <v>5767.79</v>
      </c>
    </row>
    <row r="307" spans="1:14" ht="25" hidden="1" outlineLevel="1" x14ac:dyDescent="0.25">
      <c r="A307" s="1" t="s">
        <v>625</v>
      </c>
      <c r="B307" s="3" t="s">
        <v>59</v>
      </c>
      <c r="C307" s="3" t="s">
        <v>60</v>
      </c>
      <c r="D307" s="3" t="s">
        <v>433</v>
      </c>
      <c r="E307" s="8" t="s">
        <v>434</v>
      </c>
      <c r="F307" s="10" t="s">
        <v>153</v>
      </c>
      <c r="G307" s="241">
        <v>235.8</v>
      </c>
      <c r="H307" s="31">
        <v>0.30199999999999999</v>
      </c>
      <c r="I307" s="12">
        <v>4.57</v>
      </c>
      <c r="J307" s="12">
        <v>1077.5999999999999</v>
      </c>
      <c r="K307" s="12">
        <v>1.44</v>
      </c>
      <c r="L307" s="12">
        <v>339.55</v>
      </c>
      <c r="M307" s="12">
        <v>6.01</v>
      </c>
      <c r="N307" s="12">
        <v>1417.15</v>
      </c>
    </row>
    <row r="308" spans="1:14" ht="25" hidden="1" outlineLevel="1" x14ac:dyDescent="0.25">
      <c r="A308" s="2" t="s">
        <v>626</v>
      </c>
      <c r="B308" s="4" t="s">
        <v>59</v>
      </c>
      <c r="C308" s="4" t="s">
        <v>60</v>
      </c>
      <c r="D308" s="4" t="s">
        <v>441</v>
      </c>
      <c r="E308" s="9" t="s">
        <v>442</v>
      </c>
      <c r="F308" s="11" t="s">
        <v>153</v>
      </c>
      <c r="G308" s="240">
        <v>41.19</v>
      </c>
      <c r="H308" s="32">
        <v>0.30199999999999999</v>
      </c>
      <c r="I308" s="13">
        <v>7.38</v>
      </c>
      <c r="J308" s="13">
        <v>303.98</v>
      </c>
      <c r="K308" s="13">
        <v>1.94</v>
      </c>
      <c r="L308" s="13">
        <v>79.900000000000006</v>
      </c>
      <c r="M308" s="13">
        <v>9.32</v>
      </c>
      <c r="N308" s="13">
        <v>383.89</v>
      </c>
    </row>
    <row r="309" spans="1:14" ht="25" hidden="1" outlineLevel="1" x14ac:dyDescent="0.25">
      <c r="A309" s="1" t="s">
        <v>627</v>
      </c>
      <c r="B309" s="3" t="s">
        <v>59</v>
      </c>
      <c r="C309" s="3" t="s">
        <v>60</v>
      </c>
      <c r="D309" s="3" t="s">
        <v>441</v>
      </c>
      <c r="E309" s="8" t="s">
        <v>442</v>
      </c>
      <c r="F309" s="10" t="s">
        <v>153</v>
      </c>
      <c r="G309" s="241">
        <v>7.83</v>
      </c>
      <c r="H309" s="31">
        <v>0.30199999999999999</v>
      </c>
      <c r="I309" s="12">
        <v>7.38</v>
      </c>
      <c r="J309" s="12">
        <v>57.78</v>
      </c>
      <c r="K309" s="12">
        <v>1.94</v>
      </c>
      <c r="L309" s="12">
        <v>15.19</v>
      </c>
      <c r="M309" s="12">
        <v>9.32</v>
      </c>
      <c r="N309" s="12">
        <v>72.97</v>
      </c>
    </row>
    <row r="310" spans="1:14" ht="25" hidden="1" outlineLevel="1" x14ac:dyDescent="0.25">
      <c r="A310" s="2" t="s">
        <v>628</v>
      </c>
      <c r="B310" s="4" t="s">
        <v>59</v>
      </c>
      <c r="C310" s="4" t="s">
        <v>60</v>
      </c>
      <c r="D310" s="4" t="s">
        <v>441</v>
      </c>
      <c r="E310" s="9" t="s">
        <v>442</v>
      </c>
      <c r="F310" s="11" t="s">
        <v>153</v>
      </c>
      <c r="G310" s="240">
        <v>33.36</v>
      </c>
      <c r="H310" s="32">
        <v>0.30199999999999999</v>
      </c>
      <c r="I310" s="13">
        <v>7.38</v>
      </c>
      <c r="J310" s="13">
        <v>246.19</v>
      </c>
      <c r="K310" s="13">
        <v>1.94</v>
      </c>
      <c r="L310" s="13">
        <v>64.709999999999994</v>
      </c>
      <c r="M310" s="13">
        <v>9.32</v>
      </c>
      <c r="N310" s="13">
        <v>310.91000000000003</v>
      </c>
    </row>
    <row r="311" spans="1:14" ht="25" hidden="1" outlineLevel="1" x14ac:dyDescent="0.25">
      <c r="A311" s="1" t="s">
        <v>629</v>
      </c>
      <c r="B311" s="3" t="s">
        <v>59</v>
      </c>
      <c r="C311" s="3" t="s">
        <v>60</v>
      </c>
      <c r="D311" s="3" t="s">
        <v>441</v>
      </c>
      <c r="E311" s="8" t="s">
        <v>442</v>
      </c>
      <c r="F311" s="10" t="s">
        <v>153</v>
      </c>
      <c r="G311" s="241">
        <v>41.19</v>
      </c>
      <c r="H311" s="31">
        <v>0.30199999999999999</v>
      </c>
      <c r="I311" s="12">
        <v>7.38</v>
      </c>
      <c r="J311" s="12">
        <v>303.98</v>
      </c>
      <c r="K311" s="12">
        <v>1.94</v>
      </c>
      <c r="L311" s="12">
        <v>79.900000000000006</v>
      </c>
      <c r="M311" s="12">
        <v>9.32</v>
      </c>
      <c r="N311" s="12">
        <v>383.89</v>
      </c>
    </row>
    <row r="312" spans="1:14" ht="25" hidden="1" outlineLevel="1" x14ac:dyDescent="0.25">
      <c r="A312" s="2" t="s">
        <v>630</v>
      </c>
      <c r="B312" s="4" t="s">
        <v>59</v>
      </c>
      <c r="C312" s="4" t="s">
        <v>60</v>
      </c>
      <c r="D312" s="4" t="s">
        <v>448</v>
      </c>
      <c r="E312" s="9" t="s">
        <v>449</v>
      </c>
      <c r="F312" s="11" t="s">
        <v>153</v>
      </c>
      <c r="G312" s="240">
        <v>77.540000000000006</v>
      </c>
      <c r="H312" s="32">
        <v>0.30199999999999999</v>
      </c>
      <c r="I312" s="13">
        <v>10.5</v>
      </c>
      <c r="J312" s="13">
        <v>814.17</v>
      </c>
      <c r="K312" s="13">
        <v>2.5499999999999998</v>
      </c>
      <c r="L312" s="13">
        <v>197.72</v>
      </c>
      <c r="M312" s="13">
        <v>13.05</v>
      </c>
      <c r="N312" s="13">
        <v>1011.89</v>
      </c>
    </row>
    <row r="313" spans="1:14" ht="25" hidden="1" outlineLevel="1" x14ac:dyDescent="0.25">
      <c r="A313" s="1" t="s">
        <v>631</v>
      </c>
      <c r="B313" s="3" t="s">
        <v>59</v>
      </c>
      <c r="C313" s="3" t="s">
        <v>60</v>
      </c>
      <c r="D313" s="3" t="s">
        <v>448</v>
      </c>
      <c r="E313" s="8" t="s">
        <v>449</v>
      </c>
      <c r="F313" s="10" t="s">
        <v>153</v>
      </c>
      <c r="G313" s="241">
        <v>33.76</v>
      </c>
      <c r="H313" s="31">
        <v>0.30199999999999999</v>
      </c>
      <c r="I313" s="12">
        <v>10.5</v>
      </c>
      <c r="J313" s="12">
        <v>354.48</v>
      </c>
      <c r="K313" s="12">
        <v>2.5499999999999998</v>
      </c>
      <c r="L313" s="12">
        <v>86.08</v>
      </c>
      <c r="M313" s="12">
        <v>13.05</v>
      </c>
      <c r="N313" s="12">
        <v>440.56</v>
      </c>
    </row>
    <row r="314" spans="1:14" ht="25" hidden="1" outlineLevel="1" x14ac:dyDescent="0.25">
      <c r="A314" s="2" t="s">
        <v>632</v>
      </c>
      <c r="B314" s="4" t="s">
        <v>59</v>
      </c>
      <c r="C314" s="4" t="s">
        <v>60</v>
      </c>
      <c r="D314" s="4" t="s">
        <v>448</v>
      </c>
      <c r="E314" s="9" t="s">
        <v>449</v>
      </c>
      <c r="F314" s="11" t="s">
        <v>153</v>
      </c>
      <c r="G314" s="240">
        <v>77.540000000000006</v>
      </c>
      <c r="H314" s="32">
        <v>0.30199999999999999</v>
      </c>
      <c r="I314" s="13">
        <v>10.5</v>
      </c>
      <c r="J314" s="13">
        <v>814.17</v>
      </c>
      <c r="K314" s="13">
        <v>2.5499999999999998</v>
      </c>
      <c r="L314" s="13">
        <v>197.72</v>
      </c>
      <c r="M314" s="13">
        <v>13.05</v>
      </c>
      <c r="N314" s="13">
        <v>1011.89</v>
      </c>
    </row>
    <row r="315" spans="1:14" ht="25" hidden="1" outlineLevel="1" x14ac:dyDescent="0.25">
      <c r="A315" s="1" t="s">
        <v>633</v>
      </c>
      <c r="B315" s="3" t="s">
        <v>59</v>
      </c>
      <c r="C315" s="3" t="s">
        <v>60</v>
      </c>
      <c r="D315" s="3" t="s">
        <v>448</v>
      </c>
      <c r="E315" s="8" t="s">
        <v>449</v>
      </c>
      <c r="F315" s="10" t="s">
        <v>153</v>
      </c>
      <c r="G315" s="241">
        <v>43.79</v>
      </c>
      <c r="H315" s="31">
        <v>0.30199999999999999</v>
      </c>
      <c r="I315" s="12">
        <v>10.5</v>
      </c>
      <c r="J315" s="12">
        <v>459.79</v>
      </c>
      <c r="K315" s="12">
        <v>2.5499999999999998</v>
      </c>
      <c r="L315" s="12">
        <v>111.66</v>
      </c>
      <c r="M315" s="12">
        <v>13.05</v>
      </c>
      <c r="N315" s="12">
        <v>571.45000000000005</v>
      </c>
    </row>
    <row r="316" spans="1:14" ht="25" hidden="1" outlineLevel="1" x14ac:dyDescent="0.25">
      <c r="A316" s="2" t="s">
        <v>634</v>
      </c>
      <c r="B316" s="4" t="s">
        <v>221</v>
      </c>
      <c r="C316" s="4" t="s">
        <v>60</v>
      </c>
      <c r="D316" s="4" t="s">
        <v>1348</v>
      </c>
      <c r="E316" s="9" t="s">
        <v>1349</v>
      </c>
      <c r="F316" s="11" t="s">
        <v>153</v>
      </c>
      <c r="G316" s="240">
        <v>27</v>
      </c>
      <c r="H316" s="32">
        <v>0.30199999999999999</v>
      </c>
      <c r="I316" s="13">
        <v>56.519999999999996</v>
      </c>
      <c r="J316" s="13">
        <v>1526.04</v>
      </c>
      <c r="K316" s="13">
        <v>17.36</v>
      </c>
      <c r="L316" s="13">
        <v>468.72</v>
      </c>
      <c r="M316" s="13">
        <v>73.88</v>
      </c>
      <c r="N316" s="13">
        <v>1994.76</v>
      </c>
    </row>
    <row r="317" spans="1:14" ht="37.5" hidden="1" outlineLevel="1" x14ac:dyDescent="0.25">
      <c r="A317" s="1" t="s">
        <v>635</v>
      </c>
      <c r="B317" s="3" t="s">
        <v>59</v>
      </c>
      <c r="C317" s="3" t="s">
        <v>60</v>
      </c>
      <c r="D317" s="3" t="s">
        <v>465</v>
      </c>
      <c r="E317" s="8" t="s">
        <v>466</v>
      </c>
      <c r="F317" s="10" t="s">
        <v>153</v>
      </c>
      <c r="G317" s="241">
        <v>34.200000000000003</v>
      </c>
      <c r="H317" s="31">
        <v>0.30199999999999999</v>
      </c>
      <c r="I317" s="12">
        <v>16.34</v>
      </c>
      <c r="J317" s="12">
        <v>558.82000000000005</v>
      </c>
      <c r="K317" s="12">
        <v>12.47</v>
      </c>
      <c r="L317" s="12">
        <v>426.47</v>
      </c>
      <c r="M317" s="12">
        <v>28.81</v>
      </c>
      <c r="N317" s="12">
        <v>985.3</v>
      </c>
    </row>
    <row r="318" spans="1:14" ht="37.5" hidden="1" outlineLevel="1" x14ac:dyDescent="0.25">
      <c r="A318" s="2" t="s">
        <v>636</v>
      </c>
      <c r="B318" s="4" t="s">
        <v>59</v>
      </c>
      <c r="C318" s="4" t="s">
        <v>60</v>
      </c>
      <c r="D318" s="4" t="s">
        <v>468</v>
      </c>
      <c r="E318" s="9" t="s">
        <v>469</v>
      </c>
      <c r="F318" s="11" t="s">
        <v>153</v>
      </c>
      <c r="G318" s="240">
        <v>918.62</v>
      </c>
      <c r="H318" s="32">
        <v>0.30199999999999999</v>
      </c>
      <c r="I318" s="13">
        <v>11.79</v>
      </c>
      <c r="J318" s="13">
        <v>10830.52</v>
      </c>
      <c r="K318" s="13">
        <v>11.77</v>
      </c>
      <c r="L318" s="13">
        <v>10812.15</v>
      </c>
      <c r="M318" s="13">
        <v>23.56</v>
      </c>
      <c r="N318" s="13">
        <v>21642.68</v>
      </c>
    </row>
    <row r="319" spans="1:14" ht="37.5" hidden="1" outlineLevel="1" x14ac:dyDescent="0.25">
      <c r="A319" s="1" t="s">
        <v>637</v>
      </c>
      <c r="B319" s="3" t="s">
        <v>59</v>
      </c>
      <c r="C319" s="3" t="s">
        <v>60</v>
      </c>
      <c r="D319" s="3" t="s">
        <v>638</v>
      </c>
      <c r="E319" s="8" t="s">
        <v>639</v>
      </c>
      <c r="F319" s="10" t="s">
        <v>153</v>
      </c>
      <c r="G319" s="241">
        <v>3.6</v>
      </c>
      <c r="H319" s="31">
        <v>0.30199999999999999</v>
      </c>
      <c r="I319" s="12">
        <v>10.379999999999999</v>
      </c>
      <c r="J319" s="12">
        <v>37.36</v>
      </c>
      <c r="K319" s="12">
        <v>11.23</v>
      </c>
      <c r="L319" s="12">
        <v>40.42</v>
      </c>
      <c r="M319" s="12">
        <v>21.61</v>
      </c>
      <c r="N319" s="12">
        <v>77.790000000000006</v>
      </c>
    </row>
    <row r="320" spans="1:14" hidden="1" outlineLevel="1" x14ac:dyDescent="0.25">
      <c r="A320" s="14" t="s">
        <v>640</v>
      </c>
      <c r="B320" s="50"/>
      <c r="C320" s="51"/>
      <c r="D320" s="51"/>
      <c r="E320" s="51" t="s">
        <v>471</v>
      </c>
      <c r="F320" s="15"/>
      <c r="G320" s="239"/>
      <c r="H320" s="30" t="s">
        <v>26</v>
      </c>
      <c r="I320" s="16"/>
      <c r="J320" s="16">
        <v>52521.780000000006</v>
      </c>
      <c r="K320" s="16"/>
      <c r="L320" s="16">
        <v>12754.449999999999</v>
      </c>
      <c r="M320" s="16"/>
      <c r="N320" s="16">
        <v>65276.229999999996</v>
      </c>
    </row>
    <row r="321" spans="1:14" ht="25" hidden="1" outlineLevel="1" x14ac:dyDescent="0.25">
      <c r="A321" s="2" t="s">
        <v>641</v>
      </c>
      <c r="B321" s="4" t="s">
        <v>221</v>
      </c>
      <c r="C321" s="4" t="s">
        <v>60</v>
      </c>
      <c r="D321" s="4" t="s">
        <v>1285</v>
      </c>
      <c r="E321" s="9" t="s">
        <v>1286</v>
      </c>
      <c r="F321" s="11" t="s">
        <v>206</v>
      </c>
      <c r="G321" s="240">
        <v>3</v>
      </c>
      <c r="H321" s="32">
        <v>0.30199999999999999</v>
      </c>
      <c r="I321" s="13">
        <v>1127.79</v>
      </c>
      <c r="J321" s="13">
        <v>3383.37</v>
      </c>
      <c r="K321" s="13">
        <v>30.53</v>
      </c>
      <c r="L321" s="13">
        <v>91.59</v>
      </c>
      <c r="M321" s="13">
        <v>1158.32</v>
      </c>
      <c r="N321" s="13">
        <v>3474.96</v>
      </c>
    </row>
    <row r="322" spans="1:14" ht="25" hidden="1" outlineLevel="1" x14ac:dyDescent="0.25">
      <c r="A322" s="1" t="s">
        <v>642</v>
      </c>
      <c r="B322" s="3" t="s">
        <v>1170</v>
      </c>
      <c r="C322" s="3" t="s">
        <v>60</v>
      </c>
      <c r="D322" s="3" t="s">
        <v>1287</v>
      </c>
      <c r="E322" s="8" t="s">
        <v>1288</v>
      </c>
      <c r="F322" s="10" t="s">
        <v>1289</v>
      </c>
      <c r="G322" s="241">
        <v>48</v>
      </c>
      <c r="H322" s="31">
        <v>0.30199999999999999</v>
      </c>
      <c r="I322" s="12">
        <v>1.99</v>
      </c>
      <c r="J322" s="12">
        <v>95.52</v>
      </c>
      <c r="K322" s="12">
        <v>2.59</v>
      </c>
      <c r="L322" s="12">
        <v>124.32</v>
      </c>
      <c r="M322" s="12">
        <v>4.58</v>
      </c>
      <c r="N322" s="12">
        <v>219.84</v>
      </c>
    </row>
    <row r="323" spans="1:14" ht="25" hidden="1" outlineLevel="1" x14ac:dyDescent="0.25">
      <c r="A323" s="2" t="s">
        <v>643</v>
      </c>
      <c r="B323" s="4" t="s">
        <v>59</v>
      </c>
      <c r="C323" s="4" t="s">
        <v>60</v>
      </c>
      <c r="D323" s="4" t="s">
        <v>473</v>
      </c>
      <c r="E323" s="9" t="s">
        <v>474</v>
      </c>
      <c r="F323" s="11" t="s">
        <v>206</v>
      </c>
      <c r="G323" s="240">
        <v>5</v>
      </c>
      <c r="H323" s="32">
        <v>0.30199999999999999</v>
      </c>
      <c r="I323" s="13">
        <v>1259.58</v>
      </c>
      <c r="J323" s="13">
        <v>6297.9</v>
      </c>
      <c r="K323" s="13">
        <v>310.17</v>
      </c>
      <c r="L323" s="13">
        <v>1550.85</v>
      </c>
      <c r="M323" s="13">
        <v>1569.75</v>
      </c>
      <c r="N323" s="13">
        <v>7848.75</v>
      </c>
    </row>
    <row r="324" spans="1:14" ht="25" hidden="1" outlineLevel="1" x14ac:dyDescent="0.25">
      <c r="A324" s="1" t="s">
        <v>644</v>
      </c>
      <c r="B324" s="3" t="s">
        <v>59</v>
      </c>
      <c r="C324" s="3" t="s">
        <v>60</v>
      </c>
      <c r="D324" s="3" t="s">
        <v>476</v>
      </c>
      <c r="E324" s="8" t="s">
        <v>477</v>
      </c>
      <c r="F324" s="10" t="s">
        <v>206</v>
      </c>
      <c r="G324" s="241">
        <v>140</v>
      </c>
      <c r="H324" s="31">
        <v>0.30199999999999999</v>
      </c>
      <c r="I324" s="12">
        <v>45.43</v>
      </c>
      <c r="J324" s="12">
        <v>6360.2</v>
      </c>
      <c r="K324" s="12">
        <v>10.32</v>
      </c>
      <c r="L324" s="12">
        <v>1444.8</v>
      </c>
      <c r="M324" s="12">
        <v>55.75</v>
      </c>
      <c r="N324" s="12">
        <v>7805</v>
      </c>
    </row>
    <row r="325" spans="1:14" ht="25" hidden="1" outlineLevel="1" x14ac:dyDescent="0.25">
      <c r="A325" s="2" t="s">
        <v>645</v>
      </c>
      <c r="B325" s="4" t="s">
        <v>59</v>
      </c>
      <c r="C325" s="4" t="s">
        <v>60</v>
      </c>
      <c r="D325" s="4" t="s">
        <v>480</v>
      </c>
      <c r="E325" s="9" t="s">
        <v>481</v>
      </c>
      <c r="F325" s="11" t="s">
        <v>206</v>
      </c>
      <c r="G325" s="240">
        <v>1</v>
      </c>
      <c r="H325" s="32">
        <v>0.30199999999999999</v>
      </c>
      <c r="I325" s="13">
        <v>3493.46</v>
      </c>
      <c r="J325" s="13">
        <v>3493.46</v>
      </c>
      <c r="K325" s="13">
        <v>51.32</v>
      </c>
      <c r="L325" s="13">
        <v>51.32</v>
      </c>
      <c r="M325" s="13">
        <v>3544.78</v>
      </c>
      <c r="N325" s="13">
        <v>3544.78</v>
      </c>
    </row>
    <row r="326" spans="1:14" ht="25" hidden="1" outlineLevel="1" x14ac:dyDescent="0.25">
      <c r="A326" s="1" t="s">
        <v>646</v>
      </c>
      <c r="B326" s="3" t="s">
        <v>59</v>
      </c>
      <c r="C326" s="3" t="s">
        <v>60</v>
      </c>
      <c r="D326" s="3" t="s">
        <v>480</v>
      </c>
      <c r="E326" s="8" t="s">
        <v>481</v>
      </c>
      <c r="F326" s="10" t="s">
        <v>206</v>
      </c>
      <c r="G326" s="241">
        <v>1</v>
      </c>
      <c r="H326" s="31">
        <v>0.30199999999999999</v>
      </c>
      <c r="I326" s="12">
        <v>3493.46</v>
      </c>
      <c r="J326" s="12">
        <v>3493.46</v>
      </c>
      <c r="K326" s="12">
        <v>51.32</v>
      </c>
      <c r="L326" s="12">
        <v>51.32</v>
      </c>
      <c r="M326" s="12">
        <v>3544.78</v>
      </c>
      <c r="N326" s="12">
        <v>3544.78</v>
      </c>
    </row>
    <row r="327" spans="1:14" ht="25" hidden="1" outlineLevel="1" x14ac:dyDescent="0.25">
      <c r="A327" s="2" t="s">
        <v>647</v>
      </c>
      <c r="B327" s="4" t="s">
        <v>59</v>
      </c>
      <c r="C327" s="4" t="s">
        <v>60</v>
      </c>
      <c r="D327" s="4" t="s">
        <v>484</v>
      </c>
      <c r="E327" s="9" t="s">
        <v>485</v>
      </c>
      <c r="F327" s="11" t="s">
        <v>206</v>
      </c>
      <c r="G327" s="240">
        <v>17</v>
      </c>
      <c r="H327" s="32">
        <v>0.30199999999999999</v>
      </c>
      <c r="I327" s="13">
        <v>21.470000000000002</v>
      </c>
      <c r="J327" s="13">
        <v>364.99</v>
      </c>
      <c r="K327" s="13">
        <v>13.63</v>
      </c>
      <c r="L327" s="13">
        <v>231.71</v>
      </c>
      <c r="M327" s="13">
        <v>35.1</v>
      </c>
      <c r="N327" s="13">
        <v>596.70000000000005</v>
      </c>
    </row>
    <row r="328" spans="1:14" hidden="1" outlineLevel="1" x14ac:dyDescent="0.25">
      <c r="A328" s="1" t="s">
        <v>648</v>
      </c>
      <c r="B328" s="3" t="s">
        <v>59</v>
      </c>
      <c r="C328" s="3" t="s">
        <v>458</v>
      </c>
      <c r="D328" s="3" t="s">
        <v>487</v>
      </c>
      <c r="E328" s="8" t="s">
        <v>488</v>
      </c>
      <c r="F328" s="10" t="s">
        <v>206</v>
      </c>
      <c r="G328" s="241">
        <v>8</v>
      </c>
      <c r="H328" s="31">
        <v>0.30199999999999999</v>
      </c>
      <c r="I328" s="12">
        <v>656.52</v>
      </c>
      <c r="J328" s="12">
        <v>5252.16</v>
      </c>
      <c r="K328" s="12">
        <v>0</v>
      </c>
      <c r="L328" s="12">
        <v>0</v>
      </c>
      <c r="M328" s="12">
        <v>656.52</v>
      </c>
      <c r="N328" s="12">
        <v>5252.16</v>
      </c>
    </row>
    <row r="329" spans="1:14" ht="25" hidden="1" outlineLevel="1" x14ac:dyDescent="0.25">
      <c r="A329" s="2" t="s">
        <v>649</v>
      </c>
      <c r="B329" s="4" t="s">
        <v>59</v>
      </c>
      <c r="C329" s="4" t="s">
        <v>60</v>
      </c>
      <c r="D329" s="4" t="s">
        <v>490</v>
      </c>
      <c r="E329" s="9" t="s">
        <v>491</v>
      </c>
      <c r="F329" s="11" t="s">
        <v>206</v>
      </c>
      <c r="G329" s="240">
        <v>123</v>
      </c>
      <c r="H329" s="32">
        <v>0.30199999999999999</v>
      </c>
      <c r="I329" s="13">
        <v>12.01</v>
      </c>
      <c r="J329" s="13">
        <v>1477.23</v>
      </c>
      <c r="K329" s="13">
        <v>11.99</v>
      </c>
      <c r="L329" s="13">
        <v>1474.77</v>
      </c>
      <c r="M329" s="13">
        <v>24</v>
      </c>
      <c r="N329" s="13">
        <v>2952</v>
      </c>
    </row>
    <row r="330" spans="1:14" ht="25" hidden="1" outlineLevel="1" x14ac:dyDescent="0.25">
      <c r="A330" s="1" t="s">
        <v>650</v>
      </c>
      <c r="B330" s="3" t="s">
        <v>59</v>
      </c>
      <c r="C330" s="3" t="s">
        <v>60</v>
      </c>
      <c r="D330" s="3" t="s">
        <v>493</v>
      </c>
      <c r="E330" s="8" t="s">
        <v>494</v>
      </c>
      <c r="F330" s="10" t="s">
        <v>206</v>
      </c>
      <c r="G330" s="241">
        <v>5</v>
      </c>
      <c r="H330" s="31">
        <v>0.30199999999999999</v>
      </c>
      <c r="I330" s="12">
        <v>9.0299999999999994</v>
      </c>
      <c r="J330" s="12">
        <v>45.15</v>
      </c>
      <c r="K330" s="12">
        <v>11.11</v>
      </c>
      <c r="L330" s="12">
        <v>55.55</v>
      </c>
      <c r="M330" s="12">
        <v>20.14</v>
      </c>
      <c r="N330" s="12">
        <v>100.7</v>
      </c>
    </row>
    <row r="331" spans="1:14" ht="25" hidden="1" outlineLevel="1" x14ac:dyDescent="0.25">
      <c r="A331" s="2" t="s">
        <v>651</v>
      </c>
      <c r="B331" s="4" t="s">
        <v>59</v>
      </c>
      <c r="C331" s="4" t="s">
        <v>60</v>
      </c>
      <c r="D331" s="4" t="s">
        <v>476</v>
      </c>
      <c r="E331" s="9" t="s">
        <v>477</v>
      </c>
      <c r="F331" s="11" t="s">
        <v>206</v>
      </c>
      <c r="G331" s="240">
        <v>8</v>
      </c>
      <c r="H331" s="32">
        <v>0.30199999999999999</v>
      </c>
      <c r="I331" s="13">
        <v>45.43</v>
      </c>
      <c r="J331" s="13">
        <v>363.44</v>
      </c>
      <c r="K331" s="13">
        <v>10.32</v>
      </c>
      <c r="L331" s="13">
        <v>82.56</v>
      </c>
      <c r="M331" s="13">
        <v>55.75</v>
      </c>
      <c r="N331" s="13">
        <v>446</v>
      </c>
    </row>
    <row r="332" spans="1:14" ht="25" hidden="1" outlineLevel="1" x14ac:dyDescent="0.25">
      <c r="A332" s="1" t="s">
        <v>652</v>
      </c>
      <c r="B332" s="3" t="s">
        <v>59</v>
      </c>
      <c r="C332" s="3" t="s">
        <v>458</v>
      </c>
      <c r="D332" s="3" t="s">
        <v>616</v>
      </c>
      <c r="E332" s="8" t="s">
        <v>617</v>
      </c>
      <c r="F332" s="10" t="s">
        <v>206</v>
      </c>
      <c r="G332" s="241">
        <v>72</v>
      </c>
      <c r="H332" s="31">
        <v>0.30199999999999999</v>
      </c>
      <c r="I332" s="12">
        <v>3.05</v>
      </c>
      <c r="J332" s="12">
        <v>219.6</v>
      </c>
      <c r="K332" s="12">
        <v>0</v>
      </c>
      <c r="L332" s="12">
        <v>0</v>
      </c>
      <c r="M332" s="12">
        <v>3.05</v>
      </c>
      <c r="N332" s="12">
        <v>219.6</v>
      </c>
    </row>
    <row r="333" spans="1:14" ht="25" hidden="1" outlineLevel="1" x14ac:dyDescent="0.25">
      <c r="A333" s="2" t="s">
        <v>653</v>
      </c>
      <c r="B333" s="4" t="s">
        <v>59</v>
      </c>
      <c r="C333" s="4" t="s">
        <v>60</v>
      </c>
      <c r="D333" s="4" t="s">
        <v>420</v>
      </c>
      <c r="E333" s="9" t="s">
        <v>421</v>
      </c>
      <c r="F333" s="11" t="s">
        <v>153</v>
      </c>
      <c r="G333" s="240">
        <v>210</v>
      </c>
      <c r="H333" s="32">
        <v>0.30199999999999999</v>
      </c>
      <c r="I333" s="13">
        <v>30.24</v>
      </c>
      <c r="J333" s="13">
        <v>6350.4</v>
      </c>
      <c r="K333" s="13">
        <v>0.27</v>
      </c>
      <c r="L333" s="13">
        <v>56.7</v>
      </c>
      <c r="M333" s="13">
        <v>30.51</v>
      </c>
      <c r="N333" s="13">
        <v>6407.1</v>
      </c>
    </row>
    <row r="334" spans="1:14" ht="25" hidden="1" outlineLevel="1" x14ac:dyDescent="0.25">
      <c r="A334" s="1" t="s">
        <v>654</v>
      </c>
      <c r="B334" s="3" t="s">
        <v>221</v>
      </c>
      <c r="C334" s="3" t="s">
        <v>60</v>
      </c>
      <c r="D334" s="3" t="s">
        <v>1281</v>
      </c>
      <c r="E334" s="8" t="s">
        <v>1282</v>
      </c>
      <c r="F334" s="10" t="s">
        <v>153</v>
      </c>
      <c r="G334" s="241">
        <v>18</v>
      </c>
      <c r="H334" s="31">
        <v>0.30199999999999999</v>
      </c>
      <c r="I334" s="12">
        <v>16.71</v>
      </c>
      <c r="J334" s="12">
        <v>300.77999999999997</v>
      </c>
      <c r="K334" s="12">
        <v>3.8</v>
      </c>
      <c r="L334" s="12">
        <v>68.400000000000006</v>
      </c>
      <c r="M334" s="12">
        <v>20.51</v>
      </c>
      <c r="N334" s="12">
        <v>369.18</v>
      </c>
    </row>
    <row r="335" spans="1:14" ht="25" hidden="1" outlineLevel="1" x14ac:dyDescent="0.25">
      <c r="A335" s="2" t="s">
        <v>655</v>
      </c>
      <c r="B335" s="4" t="s">
        <v>221</v>
      </c>
      <c r="C335" s="4" t="s">
        <v>60</v>
      </c>
      <c r="D335" s="4" t="s">
        <v>1290</v>
      </c>
      <c r="E335" s="9" t="s">
        <v>1291</v>
      </c>
      <c r="F335" s="11" t="s">
        <v>206</v>
      </c>
      <c r="G335" s="240">
        <v>1</v>
      </c>
      <c r="H335" s="32">
        <v>0.30199999999999999</v>
      </c>
      <c r="I335" s="13">
        <v>59.72</v>
      </c>
      <c r="J335" s="13">
        <v>59.72</v>
      </c>
      <c r="K335" s="13">
        <v>29.98</v>
      </c>
      <c r="L335" s="13">
        <v>29.98</v>
      </c>
      <c r="M335" s="13">
        <v>89.7</v>
      </c>
      <c r="N335" s="13">
        <v>89.7</v>
      </c>
    </row>
    <row r="336" spans="1:14" ht="25" hidden="1" outlineLevel="1" x14ac:dyDescent="0.25">
      <c r="A336" s="1" t="s">
        <v>656</v>
      </c>
      <c r="B336" s="3" t="s">
        <v>59</v>
      </c>
      <c r="C336" s="3" t="s">
        <v>60</v>
      </c>
      <c r="D336" s="3" t="s">
        <v>476</v>
      </c>
      <c r="E336" s="8" t="s">
        <v>477</v>
      </c>
      <c r="F336" s="10" t="s">
        <v>206</v>
      </c>
      <c r="G336" s="241">
        <v>7</v>
      </c>
      <c r="H336" s="31">
        <v>0.30199999999999999</v>
      </c>
      <c r="I336" s="12">
        <v>45.43</v>
      </c>
      <c r="J336" s="12">
        <v>318.01</v>
      </c>
      <c r="K336" s="12">
        <v>10.32</v>
      </c>
      <c r="L336" s="12">
        <v>72.239999999999995</v>
      </c>
      <c r="M336" s="12">
        <v>55.75</v>
      </c>
      <c r="N336" s="12">
        <v>390.25</v>
      </c>
    </row>
    <row r="337" spans="1:14" ht="25" hidden="1" outlineLevel="1" x14ac:dyDescent="0.25">
      <c r="A337" s="2" t="s">
        <v>657</v>
      </c>
      <c r="B337" s="4" t="s">
        <v>59</v>
      </c>
      <c r="C337" s="4" t="s">
        <v>60</v>
      </c>
      <c r="D337" s="4" t="s">
        <v>476</v>
      </c>
      <c r="E337" s="9" t="s">
        <v>477</v>
      </c>
      <c r="F337" s="11" t="s">
        <v>206</v>
      </c>
      <c r="G337" s="240">
        <v>1</v>
      </c>
      <c r="H337" s="32">
        <v>0.30199999999999999</v>
      </c>
      <c r="I337" s="13">
        <v>45.43</v>
      </c>
      <c r="J337" s="13">
        <v>45.43</v>
      </c>
      <c r="K337" s="13">
        <v>10.32</v>
      </c>
      <c r="L337" s="13">
        <v>10.32</v>
      </c>
      <c r="M337" s="13">
        <v>55.75</v>
      </c>
      <c r="N337" s="13">
        <v>55.75</v>
      </c>
    </row>
    <row r="338" spans="1:14" ht="25" hidden="1" outlineLevel="1" x14ac:dyDescent="0.25">
      <c r="A338" s="1" t="s">
        <v>658</v>
      </c>
      <c r="B338" s="3" t="s">
        <v>59</v>
      </c>
      <c r="C338" s="3" t="s">
        <v>60</v>
      </c>
      <c r="D338" s="3" t="s">
        <v>507</v>
      </c>
      <c r="E338" s="8" t="s">
        <v>508</v>
      </c>
      <c r="F338" s="10" t="s">
        <v>206</v>
      </c>
      <c r="G338" s="241">
        <v>1</v>
      </c>
      <c r="H338" s="31">
        <v>0.30199999999999999</v>
      </c>
      <c r="I338" s="12">
        <v>162.87</v>
      </c>
      <c r="J338" s="12">
        <v>162.87</v>
      </c>
      <c r="K338" s="12">
        <v>39.159999999999997</v>
      </c>
      <c r="L338" s="12">
        <v>39.159999999999997</v>
      </c>
      <c r="M338" s="12">
        <v>202.03</v>
      </c>
      <c r="N338" s="12">
        <v>202.03</v>
      </c>
    </row>
    <row r="339" spans="1:14" ht="25" hidden="1" outlineLevel="1" x14ac:dyDescent="0.25">
      <c r="A339" s="2" t="s">
        <v>659</v>
      </c>
      <c r="B339" s="4" t="s">
        <v>59</v>
      </c>
      <c r="C339" s="4" t="s">
        <v>60</v>
      </c>
      <c r="D339" s="4" t="s">
        <v>510</v>
      </c>
      <c r="E339" s="9" t="s">
        <v>511</v>
      </c>
      <c r="F339" s="11" t="s">
        <v>206</v>
      </c>
      <c r="G339" s="240">
        <v>26</v>
      </c>
      <c r="H339" s="32">
        <v>0.30199999999999999</v>
      </c>
      <c r="I339" s="13">
        <v>13.43</v>
      </c>
      <c r="J339" s="13">
        <v>349.18</v>
      </c>
      <c r="K339" s="13">
        <v>2.3699999999999997</v>
      </c>
      <c r="L339" s="13">
        <v>61.62</v>
      </c>
      <c r="M339" s="13">
        <v>15.8</v>
      </c>
      <c r="N339" s="13">
        <v>410.8</v>
      </c>
    </row>
    <row r="340" spans="1:14" ht="25" hidden="1" outlineLevel="1" x14ac:dyDescent="0.25">
      <c r="A340" s="1" t="s">
        <v>660</v>
      </c>
      <c r="B340" s="3" t="s">
        <v>59</v>
      </c>
      <c r="C340" s="3" t="s">
        <v>60</v>
      </c>
      <c r="D340" s="3" t="s">
        <v>516</v>
      </c>
      <c r="E340" s="8" t="s">
        <v>517</v>
      </c>
      <c r="F340" s="10" t="s">
        <v>206</v>
      </c>
      <c r="G340" s="241">
        <v>2</v>
      </c>
      <c r="H340" s="31">
        <v>0.30199999999999999</v>
      </c>
      <c r="I340" s="12">
        <v>14.19</v>
      </c>
      <c r="J340" s="12">
        <v>28.38</v>
      </c>
      <c r="K340" s="12">
        <v>3.32</v>
      </c>
      <c r="L340" s="12">
        <v>6.64</v>
      </c>
      <c r="M340" s="12">
        <v>17.510000000000002</v>
      </c>
      <c r="N340" s="12">
        <v>35.020000000000003</v>
      </c>
    </row>
    <row r="341" spans="1:14" ht="25" hidden="1" outlineLevel="1" x14ac:dyDescent="0.25">
      <c r="A341" s="2" t="s">
        <v>661</v>
      </c>
      <c r="B341" s="4" t="s">
        <v>59</v>
      </c>
      <c r="C341" s="4" t="s">
        <v>60</v>
      </c>
      <c r="D341" s="4" t="s">
        <v>662</v>
      </c>
      <c r="E341" s="9" t="s">
        <v>663</v>
      </c>
      <c r="F341" s="11" t="s">
        <v>206</v>
      </c>
      <c r="G341" s="240">
        <v>1</v>
      </c>
      <c r="H341" s="32">
        <v>0.30199999999999999</v>
      </c>
      <c r="I341" s="13">
        <v>37.17</v>
      </c>
      <c r="J341" s="13">
        <v>37.17</v>
      </c>
      <c r="K341" s="13">
        <v>26.51</v>
      </c>
      <c r="L341" s="13">
        <v>26.51</v>
      </c>
      <c r="M341" s="13">
        <v>63.68</v>
      </c>
      <c r="N341" s="13">
        <v>63.68</v>
      </c>
    </row>
    <row r="342" spans="1:14" ht="25" hidden="1" outlineLevel="1" x14ac:dyDescent="0.25">
      <c r="A342" s="1" t="s">
        <v>664</v>
      </c>
      <c r="B342" s="3" t="s">
        <v>59</v>
      </c>
      <c r="C342" s="3" t="s">
        <v>60</v>
      </c>
      <c r="D342" s="3" t="s">
        <v>522</v>
      </c>
      <c r="E342" s="8" t="s">
        <v>523</v>
      </c>
      <c r="F342" s="10" t="s">
        <v>206</v>
      </c>
      <c r="G342" s="241">
        <v>4</v>
      </c>
      <c r="H342" s="31">
        <v>0.30199999999999999</v>
      </c>
      <c r="I342" s="12">
        <v>30.23</v>
      </c>
      <c r="J342" s="12">
        <v>120.92</v>
      </c>
      <c r="K342" s="12">
        <v>28.6</v>
      </c>
      <c r="L342" s="12">
        <v>114.4</v>
      </c>
      <c r="M342" s="12">
        <v>58.83</v>
      </c>
      <c r="N342" s="12">
        <v>235.32</v>
      </c>
    </row>
    <row r="343" spans="1:14" ht="25" hidden="1" outlineLevel="1" x14ac:dyDescent="0.25">
      <c r="A343" s="2" t="s">
        <v>665</v>
      </c>
      <c r="B343" s="4" t="s">
        <v>59</v>
      </c>
      <c r="C343" s="4" t="s">
        <v>60</v>
      </c>
      <c r="D343" s="4" t="s">
        <v>526</v>
      </c>
      <c r="E343" s="9" t="s">
        <v>527</v>
      </c>
      <c r="F343" s="11" t="s">
        <v>206</v>
      </c>
      <c r="G343" s="240">
        <v>7</v>
      </c>
      <c r="H343" s="32">
        <v>0.30199999999999999</v>
      </c>
      <c r="I343" s="13">
        <v>19.88</v>
      </c>
      <c r="J343" s="13">
        <v>139.16</v>
      </c>
      <c r="K343" s="13">
        <v>17.989999999999998</v>
      </c>
      <c r="L343" s="13">
        <v>125.93</v>
      </c>
      <c r="M343" s="13">
        <v>37.869999999999997</v>
      </c>
      <c r="N343" s="13">
        <v>265.08999999999997</v>
      </c>
    </row>
    <row r="344" spans="1:14" ht="25" hidden="1" outlineLevel="1" x14ac:dyDescent="0.25">
      <c r="A344" s="1" t="s">
        <v>666</v>
      </c>
      <c r="B344" s="3" t="s">
        <v>59</v>
      </c>
      <c r="C344" s="3" t="s">
        <v>60</v>
      </c>
      <c r="D344" s="3" t="s">
        <v>529</v>
      </c>
      <c r="E344" s="8" t="s">
        <v>530</v>
      </c>
      <c r="F344" s="10" t="s">
        <v>206</v>
      </c>
      <c r="G344" s="241">
        <v>8</v>
      </c>
      <c r="H344" s="31">
        <v>0.30199999999999999</v>
      </c>
      <c r="I344" s="12">
        <v>31.05</v>
      </c>
      <c r="J344" s="12">
        <v>248.4</v>
      </c>
      <c r="K344" s="12">
        <v>26.51</v>
      </c>
      <c r="L344" s="12">
        <v>212.08</v>
      </c>
      <c r="M344" s="12">
        <v>57.56</v>
      </c>
      <c r="N344" s="12">
        <v>460.48</v>
      </c>
    </row>
    <row r="345" spans="1:14" ht="25" hidden="1" outlineLevel="1" x14ac:dyDescent="0.25">
      <c r="A345" s="2" t="s">
        <v>667</v>
      </c>
      <c r="B345" s="4" t="s">
        <v>59</v>
      </c>
      <c r="C345" s="4" t="s">
        <v>60</v>
      </c>
      <c r="D345" s="4" t="s">
        <v>532</v>
      </c>
      <c r="E345" s="9" t="s">
        <v>533</v>
      </c>
      <c r="F345" s="11" t="s">
        <v>206</v>
      </c>
      <c r="G345" s="240">
        <v>3</v>
      </c>
      <c r="H345" s="32">
        <v>0.30199999999999999</v>
      </c>
      <c r="I345" s="13">
        <v>47.58</v>
      </c>
      <c r="J345" s="13">
        <v>142.74</v>
      </c>
      <c r="K345" s="13">
        <v>43.46</v>
      </c>
      <c r="L345" s="13">
        <v>130.38</v>
      </c>
      <c r="M345" s="13">
        <v>91.04</v>
      </c>
      <c r="N345" s="13">
        <v>273.12</v>
      </c>
    </row>
    <row r="346" spans="1:14" ht="25" hidden="1" outlineLevel="1" x14ac:dyDescent="0.25">
      <c r="A346" s="1" t="s">
        <v>668</v>
      </c>
      <c r="B346" s="3" t="s">
        <v>59</v>
      </c>
      <c r="C346" s="3" t="s">
        <v>458</v>
      </c>
      <c r="D346" s="3" t="s">
        <v>538</v>
      </c>
      <c r="E346" s="8" t="s">
        <v>539</v>
      </c>
      <c r="F346" s="10" t="s">
        <v>206</v>
      </c>
      <c r="G346" s="241">
        <v>9</v>
      </c>
      <c r="H346" s="31">
        <v>0.30199999999999999</v>
      </c>
      <c r="I346" s="12">
        <v>2.66</v>
      </c>
      <c r="J346" s="12">
        <v>23.94</v>
      </c>
      <c r="K346" s="12">
        <v>0</v>
      </c>
      <c r="L346" s="12">
        <v>0</v>
      </c>
      <c r="M346" s="12">
        <v>2.66</v>
      </c>
      <c r="N346" s="12">
        <v>23.94</v>
      </c>
    </row>
    <row r="347" spans="1:14" ht="25" hidden="1" outlineLevel="1" x14ac:dyDescent="0.25">
      <c r="A347" s="2" t="s">
        <v>669</v>
      </c>
      <c r="B347" s="4" t="s">
        <v>59</v>
      </c>
      <c r="C347" s="4" t="s">
        <v>458</v>
      </c>
      <c r="D347" s="4" t="s">
        <v>538</v>
      </c>
      <c r="E347" s="9" t="s">
        <v>539</v>
      </c>
      <c r="F347" s="11" t="s">
        <v>206</v>
      </c>
      <c r="G347" s="240">
        <v>35</v>
      </c>
      <c r="H347" s="32">
        <v>0.30199999999999999</v>
      </c>
      <c r="I347" s="13">
        <v>2.66</v>
      </c>
      <c r="J347" s="13">
        <v>93.1</v>
      </c>
      <c r="K347" s="13">
        <v>0</v>
      </c>
      <c r="L347" s="13">
        <v>0</v>
      </c>
      <c r="M347" s="13">
        <v>2.66</v>
      </c>
      <c r="N347" s="13">
        <v>93.1</v>
      </c>
    </row>
    <row r="348" spans="1:14" ht="25" hidden="1" outlineLevel="1" x14ac:dyDescent="0.25">
      <c r="A348" s="1" t="s">
        <v>670</v>
      </c>
      <c r="B348" s="3" t="s">
        <v>59</v>
      </c>
      <c r="C348" s="3" t="s">
        <v>458</v>
      </c>
      <c r="D348" s="3" t="s">
        <v>541</v>
      </c>
      <c r="E348" s="8" t="s">
        <v>542</v>
      </c>
      <c r="F348" s="10" t="s">
        <v>206</v>
      </c>
      <c r="G348" s="241">
        <v>41</v>
      </c>
      <c r="H348" s="31">
        <v>0.30199999999999999</v>
      </c>
      <c r="I348" s="12">
        <v>2.76</v>
      </c>
      <c r="J348" s="12">
        <v>113.16</v>
      </c>
      <c r="K348" s="12">
        <v>0</v>
      </c>
      <c r="L348" s="12">
        <v>0</v>
      </c>
      <c r="M348" s="12">
        <v>2.76</v>
      </c>
      <c r="N348" s="12">
        <v>113.16</v>
      </c>
    </row>
    <row r="349" spans="1:14" ht="25" hidden="1" outlineLevel="1" x14ac:dyDescent="0.25">
      <c r="A349" s="2" t="s">
        <v>671</v>
      </c>
      <c r="B349" s="4" t="s">
        <v>59</v>
      </c>
      <c r="C349" s="4" t="s">
        <v>458</v>
      </c>
      <c r="D349" s="4" t="s">
        <v>544</v>
      </c>
      <c r="E349" s="9" t="s">
        <v>545</v>
      </c>
      <c r="F349" s="11" t="s">
        <v>206</v>
      </c>
      <c r="G349" s="240">
        <v>8</v>
      </c>
      <c r="H349" s="32">
        <v>0.30199999999999999</v>
      </c>
      <c r="I349" s="13">
        <v>3.38</v>
      </c>
      <c r="J349" s="13">
        <v>27.04</v>
      </c>
      <c r="K349" s="13">
        <v>0</v>
      </c>
      <c r="L349" s="13">
        <v>0</v>
      </c>
      <c r="M349" s="13">
        <v>3.38</v>
      </c>
      <c r="N349" s="13">
        <v>27.04</v>
      </c>
    </row>
    <row r="350" spans="1:14" ht="25" hidden="1" outlineLevel="1" x14ac:dyDescent="0.25">
      <c r="A350" s="1" t="s">
        <v>672</v>
      </c>
      <c r="B350" s="3" t="s">
        <v>59</v>
      </c>
      <c r="C350" s="3" t="s">
        <v>60</v>
      </c>
      <c r="D350" s="3" t="s">
        <v>547</v>
      </c>
      <c r="E350" s="8" t="s">
        <v>548</v>
      </c>
      <c r="F350" s="10" t="s">
        <v>206</v>
      </c>
      <c r="G350" s="241">
        <v>17</v>
      </c>
      <c r="H350" s="31">
        <v>0.30199999999999999</v>
      </c>
      <c r="I350" s="12">
        <v>88.7</v>
      </c>
      <c r="J350" s="12">
        <v>1507.9</v>
      </c>
      <c r="K350" s="12">
        <v>65.150000000000006</v>
      </c>
      <c r="L350" s="12">
        <v>1107.55</v>
      </c>
      <c r="M350" s="12">
        <v>153.85</v>
      </c>
      <c r="N350" s="12">
        <v>2615.4499999999998</v>
      </c>
    </row>
    <row r="351" spans="1:14" ht="25" hidden="1" outlineLevel="1" x14ac:dyDescent="0.25">
      <c r="A351" s="2" t="s">
        <v>673</v>
      </c>
      <c r="B351" s="4" t="s">
        <v>59</v>
      </c>
      <c r="C351" s="4" t="s">
        <v>458</v>
      </c>
      <c r="D351" s="4" t="s">
        <v>674</v>
      </c>
      <c r="E351" s="9" t="s">
        <v>675</v>
      </c>
      <c r="F351" s="11" t="s">
        <v>206</v>
      </c>
      <c r="G351" s="240">
        <v>4</v>
      </c>
      <c r="H351" s="32">
        <v>0.30199999999999999</v>
      </c>
      <c r="I351" s="13">
        <v>5.96</v>
      </c>
      <c r="J351" s="13">
        <v>23.84</v>
      </c>
      <c r="K351" s="13">
        <v>0</v>
      </c>
      <c r="L351" s="13">
        <v>0</v>
      </c>
      <c r="M351" s="13">
        <v>5.96</v>
      </c>
      <c r="N351" s="13">
        <v>23.84</v>
      </c>
    </row>
    <row r="352" spans="1:14" ht="25" hidden="1" outlineLevel="1" x14ac:dyDescent="0.25">
      <c r="A352" s="1" t="s">
        <v>676</v>
      </c>
      <c r="B352" s="3" t="s">
        <v>59</v>
      </c>
      <c r="C352" s="3" t="s">
        <v>60</v>
      </c>
      <c r="D352" s="3" t="s">
        <v>556</v>
      </c>
      <c r="E352" s="8" t="s">
        <v>557</v>
      </c>
      <c r="F352" s="10" t="s">
        <v>206</v>
      </c>
      <c r="G352" s="241">
        <v>3</v>
      </c>
      <c r="H352" s="31">
        <v>0.30199999999999999</v>
      </c>
      <c r="I352" s="12">
        <v>33.729999999999997</v>
      </c>
      <c r="J352" s="12">
        <v>101.19</v>
      </c>
      <c r="K352" s="12">
        <v>30.69</v>
      </c>
      <c r="L352" s="12">
        <v>92.07</v>
      </c>
      <c r="M352" s="12">
        <v>64.42</v>
      </c>
      <c r="N352" s="12">
        <v>193.26</v>
      </c>
    </row>
    <row r="353" spans="1:14" ht="25" hidden="1" outlineLevel="1" x14ac:dyDescent="0.25">
      <c r="A353" s="2" t="s">
        <v>677</v>
      </c>
      <c r="B353" s="4" t="s">
        <v>59</v>
      </c>
      <c r="C353" s="4" t="s">
        <v>60</v>
      </c>
      <c r="D353" s="4" t="s">
        <v>559</v>
      </c>
      <c r="E353" s="9" t="s">
        <v>560</v>
      </c>
      <c r="F353" s="11" t="s">
        <v>206</v>
      </c>
      <c r="G353" s="240">
        <v>38</v>
      </c>
      <c r="H353" s="32">
        <v>0.30199999999999999</v>
      </c>
      <c r="I353" s="13">
        <v>76.14</v>
      </c>
      <c r="J353" s="13">
        <v>2893.32</v>
      </c>
      <c r="K353" s="13">
        <v>57.66</v>
      </c>
      <c r="L353" s="13">
        <v>2191.08</v>
      </c>
      <c r="M353" s="13">
        <v>133.80000000000001</v>
      </c>
      <c r="N353" s="13">
        <v>5084.3999999999996</v>
      </c>
    </row>
    <row r="354" spans="1:14" ht="25" hidden="1" outlineLevel="1" x14ac:dyDescent="0.25">
      <c r="A354" s="1" t="s">
        <v>678</v>
      </c>
      <c r="B354" s="3" t="s">
        <v>59</v>
      </c>
      <c r="C354" s="3" t="s">
        <v>60</v>
      </c>
      <c r="D354" s="3" t="s">
        <v>559</v>
      </c>
      <c r="E354" s="8" t="s">
        <v>560</v>
      </c>
      <c r="F354" s="10" t="s">
        <v>206</v>
      </c>
      <c r="G354" s="241">
        <v>35</v>
      </c>
      <c r="H354" s="31">
        <v>0.30199999999999999</v>
      </c>
      <c r="I354" s="12">
        <v>76.14</v>
      </c>
      <c r="J354" s="12">
        <v>2664.9</v>
      </c>
      <c r="K354" s="12">
        <v>57.66</v>
      </c>
      <c r="L354" s="12">
        <v>2018.1</v>
      </c>
      <c r="M354" s="12">
        <v>133.80000000000001</v>
      </c>
      <c r="N354" s="12">
        <v>4683</v>
      </c>
    </row>
    <row r="355" spans="1:14" ht="25" hidden="1" outlineLevel="1" x14ac:dyDescent="0.25">
      <c r="A355" s="2" t="s">
        <v>679</v>
      </c>
      <c r="B355" s="4" t="s">
        <v>59</v>
      </c>
      <c r="C355" s="4" t="s">
        <v>60</v>
      </c>
      <c r="D355" s="4" t="s">
        <v>566</v>
      </c>
      <c r="E355" s="9" t="s">
        <v>567</v>
      </c>
      <c r="F355" s="11" t="s">
        <v>206</v>
      </c>
      <c r="G355" s="240">
        <v>24</v>
      </c>
      <c r="H355" s="32">
        <v>0.30199999999999999</v>
      </c>
      <c r="I355" s="13">
        <v>57.92</v>
      </c>
      <c r="J355" s="13">
        <v>1390.08</v>
      </c>
      <c r="K355" s="13">
        <v>47.72</v>
      </c>
      <c r="L355" s="13">
        <v>1145.28</v>
      </c>
      <c r="M355" s="13">
        <v>105.64</v>
      </c>
      <c r="N355" s="13">
        <v>2535.36</v>
      </c>
    </row>
    <row r="356" spans="1:14" ht="37.5" hidden="1" outlineLevel="1" x14ac:dyDescent="0.25">
      <c r="A356" s="1" t="s">
        <v>680</v>
      </c>
      <c r="B356" s="3" t="s">
        <v>59</v>
      </c>
      <c r="C356" s="3" t="s">
        <v>60</v>
      </c>
      <c r="D356" s="3" t="s">
        <v>572</v>
      </c>
      <c r="E356" s="8" t="s">
        <v>573</v>
      </c>
      <c r="F356" s="10" t="s">
        <v>206</v>
      </c>
      <c r="G356" s="241">
        <v>1</v>
      </c>
      <c r="H356" s="31">
        <v>0.30199999999999999</v>
      </c>
      <c r="I356" s="12">
        <v>1040.2099999999998</v>
      </c>
      <c r="J356" s="12">
        <v>1040.21</v>
      </c>
      <c r="K356" s="12">
        <v>35.9</v>
      </c>
      <c r="L356" s="12">
        <v>35.9</v>
      </c>
      <c r="M356" s="12">
        <v>1076.1099999999999</v>
      </c>
      <c r="N356" s="12">
        <v>1076.1099999999999</v>
      </c>
    </row>
    <row r="357" spans="1:14" ht="25" hidden="1" outlineLevel="1" x14ac:dyDescent="0.25">
      <c r="A357" s="2" t="s">
        <v>681</v>
      </c>
      <c r="B357" s="4" t="s">
        <v>59</v>
      </c>
      <c r="C357" s="4" t="s">
        <v>60</v>
      </c>
      <c r="D357" s="4" t="s">
        <v>480</v>
      </c>
      <c r="E357" s="9" t="s">
        <v>481</v>
      </c>
      <c r="F357" s="11" t="s">
        <v>206</v>
      </c>
      <c r="G357" s="240">
        <v>1</v>
      </c>
      <c r="H357" s="32">
        <v>0.30199999999999999</v>
      </c>
      <c r="I357" s="13">
        <v>3493.46</v>
      </c>
      <c r="J357" s="13">
        <v>3493.46</v>
      </c>
      <c r="K357" s="13">
        <v>51.32</v>
      </c>
      <c r="L357" s="13">
        <v>51.32</v>
      </c>
      <c r="M357" s="13">
        <v>3544.78</v>
      </c>
      <c r="N357" s="13">
        <v>3544.78</v>
      </c>
    </row>
    <row r="358" spans="1:14" hidden="1" outlineLevel="1" x14ac:dyDescent="0.25">
      <c r="A358" s="14" t="s">
        <v>682</v>
      </c>
      <c r="B358" s="50"/>
      <c r="C358" s="51"/>
      <c r="D358" s="51"/>
      <c r="E358" s="51" t="s">
        <v>299</v>
      </c>
      <c r="F358" s="15"/>
      <c r="G358" s="239"/>
      <c r="H358" s="30" t="s">
        <v>26</v>
      </c>
      <c r="I358" s="16"/>
      <c r="J358" s="16">
        <v>960.06999999999994</v>
      </c>
      <c r="K358" s="16"/>
      <c r="L358" s="16">
        <v>1170.07</v>
      </c>
      <c r="M358" s="16"/>
      <c r="N358" s="16">
        <v>2130.1400000000003</v>
      </c>
    </row>
    <row r="359" spans="1:14" ht="25" hidden="1" outlineLevel="1" x14ac:dyDescent="0.25">
      <c r="A359" s="1" t="s">
        <v>683</v>
      </c>
      <c r="B359" s="3" t="s">
        <v>59</v>
      </c>
      <c r="C359" s="3" t="s">
        <v>60</v>
      </c>
      <c r="D359" s="3" t="s">
        <v>490</v>
      </c>
      <c r="E359" s="8" t="s">
        <v>491</v>
      </c>
      <c r="F359" s="10" t="s">
        <v>206</v>
      </c>
      <c r="G359" s="241">
        <v>4</v>
      </c>
      <c r="H359" s="31">
        <v>0.30199999999999999</v>
      </c>
      <c r="I359" s="12">
        <v>12.01</v>
      </c>
      <c r="J359" s="12">
        <v>48.04</v>
      </c>
      <c r="K359" s="12">
        <v>11.99</v>
      </c>
      <c r="L359" s="12">
        <v>47.96</v>
      </c>
      <c r="M359" s="12">
        <v>24</v>
      </c>
      <c r="N359" s="12">
        <v>96</v>
      </c>
    </row>
    <row r="360" spans="1:14" ht="25" hidden="1" outlineLevel="1" x14ac:dyDescent="0.25">
      <c r="A360" s="2" t="s">
        <v>1350</v>
      </c>
      <c r="B360" s="4" t="s">
        <v>59</v>
      </c>
      <c r="C360" s="4" t="s">
        <v>60</v>
      </c>
      <c r="D360" s="4" t="s">
        <v>493</v>
      </c>
      <c r="E360" s="9" t="s">
        <v>494</v>
      </c>
      <c r="F360" s="11" t="s">
        <v>206</v>
      </c>
      <c r="G360" s="240">
        <v>101</v>
      </c>
      <c r="H360" s="32">
        <v>0.30199999999999999</v>
      </c>
      <c r="I360" s="13">
        <v>9.0299999999999994</v>
      </c>
      <c r="J360" s="13">
        <v>912.03</v>
      </c>
      <c r="K360" s="13">
        <v>11.11</v>
      </c>
      <c r="L360" s="13">
        <v>1122.1099999999999</v>
      </c>
      <c r="M360" s="13">
        <v>20.14</v>
      </c>
      <c r="N360" s="13">
        <v>2034.14</v>
      </c>
    </row>
    <row r="361" spans="1:14" hidden="1" outlineLevel="1" x14ac:dyDescent="0.25">
      <c r="A361" s="41" t="s">
        <v>684</v>
      </c>
      <c r="B361" s="42"/>
      <c r="C361" s="42"/>
      <c r="D361" s="42"/>
      <c r="E361" s="42" t="s">
        <v>927</v>
      </c>
      <c r="F361" s="43"/>
      <c r="G361" s="242"/>
      <c r="H361" s="44" t="s">
        <v>26</v>
      </c>
      <c r="I361" s="45"/>
      <c r="J361" s="45">
        <v>2539.3199999999997</v>
      </c>
      <c r="K361" s="45"/>
      <c r="L361" s="45">
        <v>180.66</v>
      </c>
      <c r="M361" s="45"/>
      <c r="N361" s="45">
        <v>2719.9799999999996</v>
      </c>
    </row>
    <row r="362" spans="1:14" ht="25" hidden="1" outlineLevel="1" x14ac:dyDescent="0.25">
      <c r="A362" s="1" t="s">
        <v>685</v>
      </c>
      <c r="B362" s="3" t="s">
        <v>59</v>
      </c>
      <c r="C362" s="3" t="s">
        <v>60</v>
      </c>
      <c r="D362" s="3" t="s">
        <v>929</v>
      </c>
      <c r="E362" s="8" t="s">
        <v>930</v>
      </c>
      <c r="F362" s="10" t="s">
        <v>206</v>
      </c>
      <c r="G362" s="241">
        <v>1</v>
      </c>
      <c r="H362" s="31">
        <v>0.30199999999999999</v>
      </c>
      <c r="I362" s="12">
        <v>92.990000000000009</v>
      </c>
      <c r="J362" s="12">
        <v>92.99</v>
      </c>
      <c r="K362" s="12">
        <v>20.28</v>
      </c>
      <c r="L362" s="12">
        <v>20.28</v>
      </c>
      <c r="M362" s="12">
        <v>113.27</v>
      </c>
      <c r="N362" s="12">
        <v>113.27</v>
      </c>
    </row>
    <row r="363" spans="1:14" ht="25" hidden="1" outlineLevel="1" x14ac:dyDescent="0.25">
      <c r="A363" s="2" t="s">
        <v>686</v>
      </c>
      <c r="B363" s="4" t="s">
        <v>59</v>
      </c>
      <c r="C363" s="4" t="s">
        <v>60</v>
      </c>
      <c r="D363" s="4" t="s">
        <v>933</v>
      </c>
      <c r="E363" s="9" t="s">
        <v>934</v>
      </c>
      <c r="F363" s="11" t="s">
        <v>206</v>
      </c>
      <c r="G363" s="240">
        <v>4</v>
      </c>
      <c r="H363" s="32">
        <v>0.30199999999999999</v>
      </c>
      <c r="I363" s="13">
        <v>13.2</v>
      </c>
      <c r="J363" s="13">
        <v>52.8</v>
      </c>
      <c r="K363" s="13">
        <v>1.75</v>
      </c>
      <c r="L363" s="13">
        <v>7</v>
      </c>
      <c r="M363" s="13">
        <v>14.95</v>
      </c>
      <c r="N363" s="13">
        <v>59.8</v>
      </c>
    </row>
    <row r="364" spans="1:14" ht="25" hidden="1" outlineLevel="1" x14ac:dyDescent="0.25">
      <c r="A364" s="1" t="s">
        <v>687</v>
      </c>
      <c r="B364" s="3" t="s">
        <v>59</v>
      </c>
      <c r="C364" s="3" t="s">
        <v>60</v>
      </c>
      <c r="D364" s="3" t="s">
        <v>933</v>
      </c>
      <c r="E364" s="8" t="s">
        <v>934</v>
      </c>
      <c r="F364" s="10" t="s">
        <v>206</v>
      </c>
      <c r="G364" s="241">
        <v>1</v>
      </c>
      <c r="H364" s="31">
        <v>0.30199999999999999</v>
      </c>
      <c r="I364" s="12">
        <v>13.2</v>
      </c>
      <c r="J364" s="12">
        <v>13.2</v>
      </c>
      <c r="K364" s="12">
        <v>1.75</v>
      </c>
      <c r="L364" s="12">
        <v>1.75</v>
      </c>
      <c r="M364" s="12">
        <v>14.95</v>
      </c>
      <c r="N364" s="12">
        <v>14.95</v>
      </c>
    </row>
    <row r="365" spans="1:14" ht="25" hidden="1" outlineLevel="1" x14ac:dyDescent="0.25">
      <c r="A365" s="2" t="s">
        <v>688</v>
      </c>
      <c r="B365" s="4" t="s">
        <v>59</v>
      </c>
      <c r="C365" s="4" t="s">
        <v>60</v>
      </c>
      <c r="D365" s="4" t="s">
        <v>510</v>
      </c>
      <c r="E365" s="9" t="s">
        <v>511</v>
      </c>
      <c r="F365" s="11" t="s">
        <v>206</v>
      </c>
      <c r="G365" s="240">
        <v>4</v>
      </c>
      <c r="H365" s="32">
        <v>0.30199999999999999</v>
      </c>
      <c r="I365" s="13">
        <v>13.43</v>
      </c>
      <c r="J365" s="13">
        <v>53.72</v>
      </c>
      <c r="K365" s="13">
        <v>2.3699999999999997</v>
      </c>
      <c r="L365" s="13">
        <v>9.48</v>
      </c>
      <c r="M365" s="13">
        <v>15.8</v>
      </c>
      <c r="N365" s="13">
        <v>63.2</v>
      </c>
    </row>
    <row r="366" spans="1:14" ht="25" hidden="1" outlineLevel="1" x14ac:dyDescent="0.25">
      <c r="A366" s="1" t="s">
        <v>1351</v>
      </c>
      <c r="B366" s="3" t="s">
        <v>59</v>
      </c>
      <c r="C366" s="3" t="s">
        <v>60</v>
      </c>
      <c r="D366" s="3" t="s">
        <v>938</v>
      </c>
      <c r="E366" s="8" t="s">
        <v>939</v>
      </c>
      <c r="F366" s="10" t="s">
        <v>206</v>
      </c>
      <c r="G366" s="241">
        <v>6</v>
      </c>
      <c r="H366" s="31">
        <v>0.30199999999999999</v>
      </c>
      <c r="I366" s="12">
        <v>14.19</v>
      </c>
      <c r="J366" s="12">
        <v>85.14</v>
      </c>
      <c r="K366" s="12">
        <v>3.32</v>
      </c>
      <c r="L366" s="12">
        <v>19.920000000000002</v>
      </c>
      <c r="M366" s="12">
        <v>17.510000000000002</v>
      </c>
      <c r="N366" s="12">
        <v>105.06</v>
      </c>
    </row>
    <row r="367" spans="1:14" ht="25" hidden="1" outlineLevel="1" x14ac:dyDescent="0.25">
      <c r="A367" s="2" t="s">
        <v>1352</v>
      </c>
      <c r="B367" s="4" t="s">
        <v>59</v>
      </c>
      <c r="C367" s="4" t="s">
        <v>60</v>
      </c>
      <c r="D367" s="4" t="s">
        <v>941</v>
      </c>
      <c r="E367" s="9" t="s">
        <v>942</v>
      </c>
      <c r="F367" s="11" t="s">
        <v>206</v>
      </c>
      <c r="G367" s="240">
        <v>7</v>
      </c>
      <c r="H367" s="32">
        <v>0.30199999999999999</v>
      </c>
      <c r="I367" s="13">
        <v>15</v>
      </c>
      <c r="J367" s="13">
        <v>105</v>
      </c>
      <c r="K367" s="13">
        <v>4.55</v>
      </c>
      <c r="L367" s="13">
        <v>31.85</v>
      </c>
      <c r="M367" s="13">
        <v>19.55</v>
      </c>
      <c r="N367" s="13">
        <v>136.85</v>
      </c>
    </row>
    <row r="368" spans="1:14" ht="25" hidden="1" outlineLevel="1" x14ac:dyDescent="0.25">
      <c r="A368" s="1" t="s">
        <v>1353</v>
      </c>
      <c r="B368" s="3" t="s">
        <v>221</v>
      </c>
      <c r="C368" s="3" t="s">
        <v>60</v>
      </c>
      <c r="D368" s="3" t="s">
        <v>951</v>
      </c>
      <c r="E368" s="8" t="s">
        <v>952</v>
      </c>
      <c r="F368" s="10" t="s">
        <v>206</v>
      </c>
      <c r="G368" s="241">
        <v>6</v>
      </c>
      <c r="H368" s="31">
        <v>0.30199999999999999</v>
      </c>
      <c r="I368" s="12">
        <v>182.70999999999998</v>
      </c>
      <c r="J368" s="12">
        <v>1096.26</v>
      </c>
      <c r="K368" s="12">
        <v>9.08</v>
      </c>
      <c r="L368" s="12">
        <v>54.48</v>
      </c>
      <c r="M368" s="12">
        <v>191.79</v>
      </c>
      <c r="N368" s="12">
        <v>1150.74</v>
      </c>
    </row>
    <row r="369" spans="1:14" ht="37.5" hidden="1" outlineLevel="1" x14ac:dyDescent="0.25">
      <c r="A369" s="2" t="s">
        <v>1354</v>
      </c>
      <c r="B369" s="4" t="s">
        <v>59</v>
      </c>
      <c r="C369" s="4" t="s">
        <v>60</v>
      </c>
      <c r="D369" s="4" t="s">
        <v>572</v>
      </c>
      <c r="E369" s="9" t="s">
        <v>573</v>
      </c>
      <c r="F369" s="11" t="s">
        <v>206</v>
      </c>
      <c r="G369" s="240">
        <v>1</v>
      </c>
      <c r="H369" s="32">
        <v>0.30199999999999999</v>
      </c>
      <c r="I369" s="13">
        <v>1040.2099999999998</v>
      </c>
      <c r="J369" s="13">
        <v>1040.21</v>
      </c>
      <c r="K369" s="13">
        <v>35.9</v>
      </c>
      <c r="L369" s="13">
        <v>35.9</v>
      </c>
      <c r="M369" s="13">
        <v>1076.1099999999999</v>
      </c>
      <c r="N369" s="13">
        <v>1076.1099999999999</v>
      </c>
    </row>
    <row r="370" spans="1:14" hidden="1" outlineLevel="1" x14ac:dyDescent="0.25">
      <c r="A370" s="41" t="s">
        <v>1355</v>
      </c>
      <c r="B370" s="42"/>
      <c r="C370" s="42"/>
      <c r="D370" s="42"/>
      <c r="E370" s="42" t="s">
        <v>961</v>
      </c>
      <c r="F370" s="43"/>
      <c r="G370" s="242"/>
      <c r="H370" s="44" t="s">
        <v>26</v>
      </c>
      <c r="I370" s="45"/>
      <c r="J370" s="45">
        <v>455.88</v>
      </c>
      <c r="K370" s="45"/>
      <c r="L370" s="45">
        <v>91.59</v>
      </c>
      <c r="M370" s="45"/>
      <c r="N370" s="45">
        <v>547.47</v>
      </c>
    </row>
    <row r="371" spans="1:14" ht="25" hidden="1" outlineLevel="1" x14ac:dyDescent="0.25">
      <c r="A371" s="1" t="s">
        <v>1356</v>
      </c>
      <c r="B371" s="3" t="s">
        <v>221</v>
      </c>
      <c r="C371" s="3" t="s">
        <v>60</v>
      </c>
      <c r="D371" s="3" t="s">
        <v>1331</v>
      </c>
      <c r="E371" s="8" t="s">
        <v>1332</v>
      </c>
      <c r="F371" s="10" t="s">
        <v>206</v>
      </c>
      <c r="G371" s="241">
        <v>2</v>
      </c>
      <c r="H371" s="31">
        <v>0.30199999999999999</v>
      </c>
      <c r="I371" s="12">
        <v>178.62</v>
      </c>
      <c r="J371" s="12">
        <v>357.24</v>
      </c>
      <c r="K371" s="12">
        <v>30.53</v>
      </c>
      <c r="L371" s="12">
        <v>61.06</v>
      </c>
      <c r="M371" s="12">
        <v>209.15</v>
      </c>
      <c r="N371" s="12">
        <v>418.3</v>
      </c>
    </row>
    <row r="372" spans="1:14" ht="25" hidden="1" outlineLevel="1" x14ac:dyDescent="0.25">
      <c r="A372" s="2" t="s">
        <v>1357</v>
      </c>
      <c r="B372" s="4" t="s">
        <v>221</v>
      </c>
      <c r="C372" s="4" t="s">
        <v>60</v>
      </c>
      <c r="D372" s="4" t="s">
        <v>1342</v>
      </c>
      <c r="E372" s="9" t="s">
        <v>1343</v>
      </c>
      <c r="F372" s="11" t="s">
        <v>206</v>
      </c>
      <c r="G372" s="240">
        <v>1</v>
      </c>
      <c r="H372" s="32">
        <v>0.30199999999999999</v>
      </c>
      <c r="I372" s="13">
        <v>98.64</v>
      </c>
      <c r="J372" s="13">
        <v>98.64</v>
      </c>
      <c r="K372" s="13">
        <v>30.53</v>
      </c>
      <c r="L372" s="13">
        <v>30.53</v>
      </c>
      <c r="M372" s="13">
        <v>129.16999999999999</v>
      </c>
      <c r="N372" s="13">
        <v>129.16999999999999</v>
      </c>
    </row>
    <row r="373" spans="1:14" collapsed="1" x14ac:dyDescent="0.25">
      <c r="A373" s="37" t="s">
        <v>689</v>
      </c>
      <c r="B373" s="48"/>
      <c r="C373" s="49"/>
      <c r="D373" s="49"/>
      <c r="E373" s="49" t="s">
        <v>403</v>
      </c>
      <c r="F373" s="38"/>
      <c r="G373" s="238"/>
      <c r="H373" s="39" t="s">
        <v>26</v>
      </c>
      <c r="I373" s="40"/>
      <c r="J373" s="40">
        <v>13719.56</v>
      </c>
      <c r="K373" s="40"/>
      <c r="L373" s="40">
        <v>3882.46</v>
      </c>
      <c r="M373" s="40"/>
      <c r="N373" s="40">
        <v>17602.03</v>
      </c>
    </row>
    <row r="374" spans="1:14" hidden="1" outlineLevel="1" x14ac:dyDescent="0.25">
      <c r="A374" s="14" t="s">
        <v>690</v>
      </c>
      <c r="B374" s="50"/>
      <c r="C374" s="51"/>
      <c r="D374" s="51"/>
      <c r="E374" s="51" t="s">
        <v>418</v>
      </c>
      <c r="F374" s="15"/>
      <c r="G374" s="239"/>
      <c r="H374" s="30" t="s">
        <v>26</v>
      </c>
      <c r="I374" s="16"/>
      <c r="J374" s="16">
        <v>12179.029999999999</v>
      </c>
      <c r="K374" s="16"/>
      <c r="L374" s="16">
        <v>3571.86</v>
      </c>
      <c r="M374" s="16"/>
      <c r="N374" s="16">
        <v>15750.9</v>
      </c>
    </row>
    <row r="375" spans="1:14" ht="25" hidden="1" outlineLevel="1" x14ac:dyDescent="0.25">
      <c r="A375" s="1" t="s">
        <v>691</v>
      </c>
      <c r="B375" s="3" t="s">
        <v>221</v>
      </c>
      <c r="C375" s="3" t="s">
        <v>60</v>
      </c>
      <c r="D375" s="3" t="s">
        <v>1348</v>
      </c>
      <c r="E375" s="8" t="s">
        <v>1349</v>
      </c>
      <c r="F375" s="10" t="s">
        <v>153</v>
      </c>
      <c r="G375" s="241">
        <v>193.43</v>
      </c>
      <c r="H375" s="31">
        <v>0.30199999999999999</v>
      </c>
      <c r="I375" s="12">
        <v>56.519999999999996</v>
      </c>
      <c r="J375" s="12">
        <v>10932.66</v>
      </c>
      <c r="K375" s="12">
        <v>17.36</v>
      </c>
      <c r="L375" s="12">
        <v>3357.94</v>
      </c>
      <c r="M375" s="12">
        <v>73.88</v>
      </c>
      <c r="N375" s="12">
        <v>14290.6</v>
      </c>
    </row>
    <row r="376" spans="1:14" ht="25" hidden="1" outlineLevel="1" x14ac:dyDescent="0.25">
      <c r="A376" s="2" t="s">
        <v>692</v>
      </c>
      <c r="B376" s="4" t="s">
        <v>1170</v>
      </c>
      <c r="C376" s="4" t="s">
        <v>60</v>
      </c>
      <c r="D376" s="4" t="s">
        <v>1283</v>
      </c>
      <c r="E376" s="9" t="s">
        <v>1284</v>
      </c>
      <c r="F376" s="11" t="s">
        <v>153</v>
      </c>
      <c r="G376" s="240">
        <v>24.31</v>
      </c>
      <c r="H376" s="32">
        <v>0.30199999999999999</v>
      </c>
      <c r="I376" s="13">
        <v>51.27</v>
      </c>
      <c r="J376" s="13">
        <v>1246.3699999999999</v>
      </c>
      <c r="K376" s="13">
        <v>8.8000000000000007</v>
      </c>
      <c r="L376" s="13">
        <v>213.92</v>
      </c>
      <c r="M376" s="13">
        <v>60.07</v>
      </c>
      <c r="N376" s="13">
        <v>1460.3</v>
      </c>
    </row>
    <row r="377" spans="1:14" hidden="1" outlineLevel="1" x14ac:dyDescent="0.25">
      <c r="A377" s="14" t="s">
        <v>693</v>
      </c>
      <c r="B377" s="50"/>
      <c r="C377" s="51"/>
      <c r="D377" s="51"/>
      <c r="E377" s="51" t="s">
        <v>576</v>
      </c>
      <c r="F377" s="15"/>
      <c r="G377" s="239"/>
      <c r="H377" s="30" t="s">
        <v>26</v>
      </c>
      <c r="I377" s="16"/>
      <c r="J377" s="16">
        <v>1540.53</v>
      </c>
      <c r="K377" s="16"/>
      <c r="L377" s="16">
        <v>310.60000000000002</v>
      </c>
      <c r="M377" s="16"/>
      <c r="N377" s="16">
        <v>1851.13</v>
      </c>
    </row>
    <row r="378" spans="1:14" ht="25" hidden="1" outlineLevel="1" x14ac:dyDescent="0.25">
      <c r="A378" s="1" t="s">
        <v>694</v>
      </c>
      <c r="B378" s="3" t="s">
        <v>59</v>
      </c>
      <c r="C378" s="3" t="s">
        <v>60</v>
      </c>
      <c r="D378" s="3" t="s">
        <v>695</v>
      </c>
      <c r="E378" s="8" t="s">
        <v>696</v>
      </c>
      <c r="F378" s="10" t="s">
        <v>206</v>
      </c>
      <c r="G378" s="241">
        <v>3</v>
      </c>
      <c r="H378" s="31">
        <v>0.30199999999999999</v>
      </c>
      <c r="I378" s="12">
        <v>180.2</v>
      </c>
      <c r="J378" s="12">
        <v>540.6</v>
      </c>
      <c r="K378" s="12">
        <v>6.71</v>
      </c>
      <c r="L378" s="12">
        <v>20.13</v>
      </c>
      <c r="M378" s="12">
        <v>186.91</v>
      </c>
      <c r="N378" s="12">
        <v>560.73</v>
      </c>
    </row>
    <row r="379" spans="1:14" ht="25" hidden="1" outlineLevel="1" x14ac:dyDescent="0.25">
      <c r="A379" s="2" t="s">
        <v>697</v>
      </c>
      <c r="B379" s="4" t="s">
        <v>59</v>
      </c>
      <c r="C379" s="4" t="s">
        <v>60</v>
      </c>
      <c r="D379" s="4" t="s">
        <v>1358</v>
      </c>
      <c r="E379" s="9" t="s">
        <v>1359</v>
      </c>
      <c r="F379" s="11" t="s">
        <v>206</v>
      </c>
      <c r="G379" s="240">
        <v>3</v>
      </c>
      <c r="H379" s="32">
        <v>0.30199999999999999</v>
      </c>
      <c r="I379" s="13">
        <v>214.95</v>
      </c>
      <c r="J379" s="13">
        <v>644.85</v>
      </c>
      <c r="K379" s="13">
        <v>8.31</v>
      </c>
      <c r="L379" s="13">
        <v>24.93</v>
      </c>
      <c r="M379" s="13">
        <v>223.26</v>
      </c>
      <c r="N379" s="13">
        <v>669.78</v>
      </c>
    </row>
    <row r="380" spans="1:14" ht="25" hidden="1" outlineLevel="1" x14ac:dyDescent="0.25">
      <c r="A380" s="1" t="s">
        <v>698</v>
      </c>
      <c r="B380" s="3" t="s">
        <v>221</v>
      </c>
      <c r="C380" s="3" t="s">
        <v>60</v>
      </c>
      <c r="D380" s="3" t="s">
        <v>1360</v>
      </c>
      <c r="E380" s="8" t="s">
        <v>1361</v>
      </c>
      <c r="F380" s="10" t="s">
        <v>206</v>
      </c>
      <c r="G380" s="241">
        <v>22</v>
      </c>
      <c r="H380" s="31">
        <v>0.30199999999999999</v>
      </c>
      <c r="I380" s="12">
        <v>16.14</v>
      </c>
      <c r="J380" s="12">
        <v>355.08</v>
      </c>
      <c r="K380" s="12">
        <v>12.07</v>
      </c>
      <c r="L380" s="12">
        <v>265.54000000000002</v>
      </c>
      <c r="M380" s="12">
        <v>28.21</v>
      </c>
      <c r="N380" s="12">
        <v>620.62</v>
      </c>
    </row>
    <row r="381" spans="1:14" collapsed="1" x14ac:dyDescent="0.25">
      <c r="A381" s="37" t="s">
        <v>1362</v>
      </c>
      <c r="B381" s="48" t="s">
        <v>56</v>
      </c>
      <c r="C381" s="49" t="s">
        <v>56</v>
      </c>
      <c r="D381" s="49" t="s">
        <v>56</v>
      </c>
      <c r="E381" s="49" t="s">
        <v>1363</v>
      </c>
      <c r="F381" s="38" t="s">
        <v>56</v>
      </c>
      <c r="G381" s="238"/>
      <c r="H381" s="39" t="s">
        <v>26</v>
      </c>
      <c r="I381" s="40"/>
      <c r="J381" s="40">
        <v>198062.14</v>
      </c>
      <c r="K381" s="40"/>
      <c r="L381" s="40">
        <v>10762.79</v>
      </c>
      <c r="M381" s="40"/>
      <c r="N381" s="40">
        <v>208824.93</v>
      </c>
    </row>
    <row r="382" spans="1:14" ht="25" hidden="1" outlineLevel="1" x14ac:dyDescent="0.25">
      <c r="A382" s="1" t="s">
        <v>1364</v>
      </c>
      <c r="B382" s="3" t="s">
        <v>221</v>
      </c>
      <c r="C382" s="3" t="s">
        <v>60</v>
      </c>
      <c r="D382" s="3" t="s">
        <v>1365</v>
      </c>
      <c r="E382" s="8" t="s">
        <v>1366</v>
      </c>
      <c r="F382" s="10" t="s">
        <v>206</v>
      </c>
      <c r="G382" s="241">
        <v>21</v>
      </c>
      <c r="H382" s="31">
        <v>0.30199999999999999</v>
      </c>
      <c r="I382" s="12">
        <v>1050.2</v>
      </c>
      <c r="J382" s="12">
        <v>22054.2</v>
      </c>
      <c r="K382" s="12">
        <v>15.25</v>
      </c>
      <c r="L382" s="12">
        <v>320.25</v>
      </c>
      <c r="M382" s="12">
        <v>1065.45</v>
      </c>
      <c r="N382" s="12">
        <v>22374.45</v>
      </c>
    </row>
    <row r="383" spans="1:14" ht="25" hidden="1" outlineLevel="1" x14ac:dyDescent="0.25">
      <c r="A383" s="2" t="s">
        <v>1367</v>
      </c>
      <c r="B383" s="4" t="s">
        <v>221</v>
      </c>
      <c r="C383" s="4" t="s">
        <v>60</v>
      </c>
      <c r="D383" s="4" t="s">
        <v>1368</v>
      </c>
      <c r="E383" s="9" t="s">
        <v>1369</v>
      </c>
      <c r="F383" s="11" t="s">
        <v>206</v>
      </c>
      <c r="G383" s="240">
        <v>51</v>
      </c>
      <c r="H383" s="32">
        <v>0.30199999999999999</v>
      </c>
      <c r="I383" s="13">
        <v>95.89</v>
      </c>
      <c r="J383" s="13">
        <v>4890.3900000000003</v>
      </c>
      <c r="K383" s="13">
        <v>3.04</v>
      </c>
      <c r="L383" s="13">
        <v>155.04</v>
      </c>
      <c r="M383" s="13">
        <v>98.93</v>
      </c>
      <c r="N383" s="13">
        <v>5045.43</v>
      </c>
    </row>
    <row r="384" spans="1:14" ht="25" hidden="1" outlineLevel="1" x14ac:dyDescent="0.25">
      <c r="A384" s="1" t="s">
        <v>1370</v>
      </c>
      <c r="B384" s="3" t="s">
        <v>221</v>
      </c>
      <c r="C384" s="3" t="s">
        <v>60</v>
      </c>
      <c r="D384" s="3" t="s">
        <v>1371</v>
      </c>
      <c r="E384" s="8" t="s">
        <v>1372</v>
      </c>
      <c r="F384" s="10" t="s">
        <v>206</v>
      </c>
      <c r="G384" s="241">
        <v>11</v>
      </c>
      <c r="H384" s="31">
        <v>0.30199999999999999</v>
      </c>
      <c r="I384" s="12">
        <v>1012.1500000000002</v>
      </c>
      <c r="J384" s="12">
        <v>11133.65</v>
      </c>
      <c r="K384" s="12">
        <v>15.25</v>
      </c>
      <c r="L384" s="12">
        <v>167.75</v>
      </c>
      <c r="M384" s="12">
        <v>1027.4000000000001</v>
      </c>
      <c r="N384" s="12">
        <v>11301.4</v>
      </c>
    </row>
    <row r="385" spans="1:14" ht="25" hidden="1" outlineLevel="1" x14ac:dyDescent="0.25">
      <c r="A385" s="2" t="s">
        <v>1373</v>
      </c>
      <c r="B385" s="4" t="s">
        <v>221</v>
      </c>
      <c r="C385" s="4" t="s">
        <v>60</v>
      </c>
      <c r="D385" s="4" t="s">
        <v>1374</v>
      </c>
      <c r="E385" s="9" t="s">
        <v>1375</v>
      </c>
      <c r="F385" s="11" t="s">
        <v>206</v>
      </c>
      <c r="G385" s="240">
        <v>153</v>
      </c>
      <c r="H385" s="32">
        <v>0.30199999999999999</v>
      </c>
      <c r="I385" s="13">
        <v>205.04</v>
      </c>
      <c r="J385" s="13">
        <v>31371.119999999999</v>
      </c>
      <c r="K385" s="13">
        <v>30.53</v>
      </c>
      <c r="L385" s="13">
        <v>4671.09</v>
      </c>
      <c r="M385" s="13">
        <v>235.57</v>
      </c>
      <c r="N385" s="13">
        <v>36042.21</v>
      </c>
    </row>
    <row r="386" spans="1:14" ht="25" hidden="1" outlineLevel="1" x14ac:dyDescent="0.25">
      <c r="A386" s="1" t="s">
        <v>1376</v>
      </c>
      <c r="B386" s="3" t="s">
        <v>221</v>
      </c>
      <c r="C386" s="3" t="s">
        <v>60</v>
      </c>
      <c r="D386" s="3" t="s">
        <v>1371</v>
      </c>
      <c r="E386" s="8" t="s">
        <v>1372</v>
      </c>
      <c r="F386" s="10" t="s">
        <v>206</v>
      </c>
      <c r="G386" s="241">
        <v>16</v>
      </c>
      <c r="H386" s="31">
        <v>0.30199999999999999</v>
      </c>
      <c r="I386" s="12">
        <v>1012.1500000000002</v>
      </c>
      <c r="J386" s="12">
        <v>16194.4</v>
      </c>
      <c r="K386" s="12">
        <v>15.25</v>
      </c>
      <c r="L386" s="12">
        <v>244</v>
      </c>
      <c r="M386" s="12">
        <v>1027.4000000000001</v>
      </c>
      <c r="N386" s="12">
        <v>16438.400000000001</v>
      </c>
    </row>
    <row r="387" spans="1:14" ht="25" hidden="1" outlineLevel="1" x14ac:dyDescent="0.25">
      <c r="A387" s="2" t="s">
        <v>1377</v>
      </c>
      <c r="B387" s="4" t="s">
        <v>221</v>
      </c>
      <c r="C387" s="4" t="s">
        <v>60</v>
      </c>
      <c r="D387" s="4" t="s">
        <v>1371</v>
      </c>
      <c r="E387" s="9" t="s">
        <v>1372</v>
      </c>
      <c r="F387" s="11" t="s">
        <v>206</v>
      </c>
      <c r="G387" s="240">
        <v>1</v>
      </c>
      <c r="H387" s="32">
        <v>0.30199999999999999</v>
      </c>
      <c r="I387" s="13">
        <v>1012.1500000000002</v>
      </c>
      <c r="J387" s="13">
        <v>1012.15</v>
      </c>
      <c r="K387" s="13">
        <v>15.25</v>
      </c>
      <c r="L387" s="13">
        <v>15.25</v>
      </c>
      <c r="M387" s="13">
        <v>1027.4000000000001</v>
      </c>
      <c r="N387" s="13">
        <v>1027.4000000000001</v>
      </c>
    </row>
    <row r="388" spans="1:14" ht="25" hidden="1" outlineLevel="1" x14ac:dyDescent="0.25">
      <c r="A388" s="1" t="s">
        <v>1378</v>
      </c>
      <c r="B388" s="3" t="s">
        <v>221</v>
      </c>
      <c r="C388" s="3" t="s">
        <v>60</v>
      </c>
      <c r="D388" s="3" t="s">
        <v>1379</v>
      </c>
      <c r="E388" s="8" t="s">
        <v>1380</v>
      </c>
      <c r="F388" s="10" t="s">
        <v>206</v>
      </c>
      <c r="G388" s="241">
        <v>50</v>
      </c>
      <c r="H388" s="31">
        <v>0.30199999999999999</v>
      </c>
      <c r="I388" s="12">
        <v>207.72</v>
      </c>
      <c r="J388" s="12">
        <v>10386</v>
      </c>
      <c r="K388" s="12">
        <v>30.53</v>
      </c>
      <c r="L388" s="12">
        <v>1526.5</v>
      </c>
      <c r="M388" s="12">
        <v>238.25</v>
      </c>
      <c r="N388" s="12">
        <v>11912.5</v>
      </c>
    </row>
    <row r="389" spans="1:14" ht="25" hidden="1" outlineLevel="1" x14ac:dyDescent="0.25">
      <c r="A389" s="2" t="s">
        <v>1381</v>
      </c>
      <c r="B389" s="4" t="s">
        <v>221</v>
      </c>
      <c r="C389" s="4" t="s">
        <v>60</v>
      </c>
      <c r="D389" s="4" t="s">
        <v>1382</v>
      </c>
      <c r="E389" s="9" t="s">
        <v>1383</v>
      </c>
      <c r="F389" s="11" t="s">
        <v>206</v>
      </c>
      <c r="G389" s="240">
        <v>15</v>
      </c>
      <c r="H389" s="32">
        <v>0.30199999999999999</v>
      </c>
      <c r="I389" s="13">
        <v>325.14</v>
      </c>
      <c r="J389" s="13">
        <v>4877.1000000000004</v>
      </c>
      <c r="K389" s="13">
        <v>3.04</v>
      </c>
      <c r="L389" s="13">
        <v>45.6</v>
      </c>
      <c r="M389" s="13">
        <v>328.18</v>
      </c>
      <c r="N389" s="13">
        <v>4922.7</v>
      </c>
    </row>
    <row r="390" spans="1:14" ht="25" hidden="1" outlineLevel="1" x14ac:dyDescent="0.25">
      <c r="A390" s="1" t="s">
        <v>1384</v>
      </c>
      <c r="B390" s="3" t="s">
        <v>221</v>
      </c>
      <c r="C390" s="3" t="s">
        <v>60</v>
      </c>
      <c r="D390" s="3" t="s">
        <v>1385</v>
      </c>
      <c r="E390" s="8" t="s">
        <v>1386</v>
      </c>
      <c r="F390" s="10" t="s">
        <v>206</v>
      </c>
      <c r="G390" s="241">
        <v>2</v>
      </c>
      <c r="H390" s="31">
        <v>0.30199999999999999</v>
      </c>
      <c r="I390" s="12">
        <v>191.03</v>
      </c>
      <c r="J390" s="12">
        <v>382.06</v>
      </c>
      <c r="K390" s="12">
        <v>3.04</v>
      </c>
      <c r="L390" s="12">
        <v>6.08</v>
      </c>
      <c r="M390" s="12">
        <v>194.07</v>
      </c>
      <c r="N390" s="12">
        <v>388.14</v>
      </c>
    </row>
    <row r="391" spans="1:14" ht="25" hidden="1" outlineLevel="1" x14ac:dyDescent="0.25">
      <c r="A391" s="2" t="s">
        <v>1387</v>
      </c>
      <c r="B391" s="4" t="s">
        <v>221</v>
      </c>
      <c r="C391" s="4" t="s">
        <v>60</v>
      </c>
      <c r="D391" s="4" t="s">
        <v>1388</v>
      </c>
      <c r="E391" s="9" t="s">
        <v>1389</v>
      </c>
      <c r="F391" s="11" t="s">
        <v>206</v>
      </c>
      <c r="G391" s="240">
        <v>6</v>
      </c>
      <c r="H391" s="32">
        <v>0.30199999999999999</v>
      </c>
      <c r="I391" s="13">
        <v>236.42</v>
      </c>
      <c r="J391" s="13">
        <v>1418.52</v>
      </c>
      <c r="K391" s="13">
        <v>3.04</v>
      </c>
      <c r="L391" s="13">
        <v>18.239999999999998</v>
      </c>
      <c r="M391" s="13">
        <v>239.46</v>
      </c>
      <c r="N391" s="13">
        <v>1436.76</v>
      </c>
    </row>
    <row r="392" spans="1:14" ht="25" hidden="1" outlineLevel="1" x14ac:dyDescent="0.25">
      <c r="A392" s="1" t="s">
        <v>1390</v>
      </c>
      <c r="B392" s="3" t="s">
        <v>221</v>
      </c>
      <c r="C392" s="3" t="s">
        <v>60</v>
      </c>
      <c r="D392" s="3" t="s">
        <v>1382</v>
      </c>
      <c r="E392" s="8" t="s">
        <v>1383</v>
      </c>
      <c r="F392" s="10" t="s">
        <v>206</v>
      </c>
      <c r="G392" s="241">
        <v>24</v>
      </c>
      <c r="H392" s="31">
        <v>0.30199999999999999</v>
      </c>
      <c r="I392" s="12">
        <v>325.14</v>
      </c>
      <c r="J392" s="12">
        <v>7803.36</v>
      </c>
      <c r="K392" s="12">
        <v>3.04</v>
      </c>
      <c r="L392" s="12">
        <v>72.959999999999994</v>
      </c>
      <c r="M392" s="12">
        <v>328.18</v>
      </c>
      <c r="N392" s="12">
        <v>7876.32</v>
      </c>
    </row>
    <row r="393" spans="1:14" ht="25" hidden="1" outlineLevel="1" x14ac:dyDescent="0.25">
      <c r="A393" s="2" t="s">
        <v>1391</v>
      </c>
      <c r="B393" s="4" t="s">
        <v>221</v>
      </c>
      <c r="C393" s="4" t="s">
        <v>60</v>
      </c>
      <c r="D393" s="4" t="s">
        <v>1392</v>
      </c>
      <c r="E393" s="9" t="s">
        <v>1393</v>
      </c>
      <c r="F393" s="11" t="s">
        <v>206</v>
      </c>
      <c r="G393" s="240">
        <v>11</v>
      </c>
      <c r="H393" s="32">
        <v>0.30199999999999999</v>
      </c>
      <c r="I393" s="13">
        <v>152.59</v>
      </c>
      <c r="J393" s="13">
        <v>1678.49</v>
      </c>
      <c r="K393" s="13">
        <v>30.53</v>
      </c>
      <c r="L393" s="13">
        <v>335.83</v>
      </c>
      <c r="M393" s="13">
        <v>183.12</v>
      </c>
      <c r="N393" s="13">
        <v>2014.32</v>
      </c>
    </row>
    <row r="394" spans="1:14" ht="25" hidden="1" outlineLevel="1" x14ac:dyDescent="0.25">
      <c r="A394" s="1" t="s">
        <v>1394</v>
      </c>
      <c r="B394" s="3" t="s">
        <v>221</v>
      </c>
      <c r="C394" s="3" t="s">
        <v>60</v>
      </c>
      <c r="D394" s="3" t="s">
        <v>1395</v>
      </c>
      <c r="E394" s="8" t="s">
        <v>1396</v>
      </c>
      <c r="F394" s="10" t="s">
        <v>206</v>
      </c>
      <c r="G394" s="241">
        <v>20</v>
      </c>
      <c r="H394" s="31">
        <v>0.30199999999999999</v>
      </c>
      <c r="I394" s="12">
        <v>3311.25</v>
      </c>
      <c r="J394" s="12">
        <v>66225</v>
      </c>
      <c r="K394" s="12">
        <v>150.06</v>
      </c>
      <c r="L394" s="12">
        <v>3001.2</v>
      </c>
      <c r="M394" s="12">
        <v>3461.31</v>
      </c>
      <c r="N394" s="12">
        <v>69226.2</v>
      </c>
    </row>
    <row r="395" spans="1:14" ht="25" hidden="1" outlineLevel="1" x14ac:dyDescent="0.25">
      <c r="A395" s="2" t="s">
        <v>1397</v>
      </c>
      <c r="B395" s="4" t="s">
        <v>221</v>
      </c>
      <c r="C395" s="4" t="s">
        <v>60</v>
      </c>
      <c r="D395" s="4" t="s">
        <v>1398</v>
      </c>
      <c r="E395" s="9" t="s">
        <v>1399</v>
      </c>
      <c r="F395" s="11" t="s">
        <v>206</v>
      </c>
      <c r="G395" s="240">
        <v>30</v>
      </c>
      <c r="H395" s="32">
        <v>0.30199999999999999</v>
      </c>
      <c r="I395" s="13">
        <v>621.18999999999994</v>
      </c>
      <c r="J395" s="13">
        <v>18635.7</v>
      </c>
      <c r="K395" s="13">
        <v>6.1</v>
      </c>
      <c r="L395" s="13">
        <v>183</v>
      </c>
      <c r="M395" s="13">
        <v>627.29</v>
      </c>
      <c r="N395" s="13">
        <v>18818.7</v>
      </c>
    </row>
    <row r="396" spans="1:14" x14ac:dyDescent="0.25">
      <c r="A396" s="33" t="s">
        <v>701</v>
      </c>
      <c r="B396" s="46"/>
      <c r="C396" s="47"/>
      <c r="D396" s="47"/>
      <c r="E396" s="47" t="s">
        <v>702</v>
      </c>
      <c r="F396" s="34"/>
      <c r="G396" s="237"/>
      <c r="H396" s="35" t="s">
        <v>26</v>
      </c>
      <c r="I396" s="36"/>
      <c r="J396" s="36">
        <v>157981.32999999999</v>
      </c>
      <c r="K396" s="36"/>
      <c r="L396" s="36">
        <v>18813.330000000002</v>
      </c>
      <c r="M396" s="36"/>
      <c r="N396" s="36">
        <v>176794.75000000006</v>
      </c>
    </row>
    <row r="397" spans="1:14" collapsed="1" x14ac:dyDescent="0.25">
      <c r="A397" s="37" t="s">
        <v>703</v>
      </c>
      <c r="B397" s="48"/>
      <c r="C397" s="49"/>
      <c r="D397" s="49"/>
      <c r="E397" s="49" t="s">
        <v>416</v>
      </c>
      <c r="F397" s="38"/>
      <c r="G397" s="238"/>
      <c r="H397" s="39" t="s">
        <v>26</v>
      </c>
      <c r="I397" s="40"/>
      <c r="J397" s="40">
        <v>112668.67999999998</v>
      </c>
      <c r="K397" s="40"/>
      <c r="L397" s="40">
        <v>13062.060000000001</v>
      </c>
      <c r="M397" s="40"/>
      <c r="N397" s="40">
        <v>125730.78999999998</v>
      </c>
    </row>
    <row r="398" spans="1:14" hidden="1" outlineLevel="1" x14ac:dyDescent="0.25">
      <c r="A398" s="14" t="s">
        <v>704</v>
      </c>
      <c r="B398" s="50"/>
      <c r="C398" s="51"/>
      <c r="D398" s="51"/>
      <c r="E398" s="51" t="s">
        <v>705</v>
      </c>
      <c r="F398" s="15"/>
      <c r="G398" s="239"/>
      <c r="H398" s="30" t="s">
        <v>26</v>
      </c>
      <c r="I398" s="16"/>
      <c r="J398" s="16">
        <v>4721.3300000000008</v>
      </c>
      <c r="K398" s="16"/>
      <c r="L398" s="16">
        <v>3972.94</v>
      </c>
      <c r="M398" s="16"/>
      <c r="N398" s="16">
        <v>8694.32</v>
      </c>
    </row>
    <row r="399" spans="1:14" ht="37.5" hidden="1" outlineLevel="1" x14ac:dyDescent="0.25">
      <c r="A399" s="1" t="s">
        <v>706</v>
      </c>
      <c r="B399" s="3" t="s">
        <v>59</v>
      </c>
      <c r="C399" s="3" t="s">
        <v>60</v>
      </c>
      <c r="D399" s="3" t="s">
        <v>707</v>
      </c>
      <c r="E399" s="8" t="s">
        <v>708</v>
      </c>
      <c r="F399" s="10" t="s">
        <v>153</v>
      </c>
      <c r="G399" s="241">
        <v>32.94</v>
      </c>
      <c r="H399" s="31">
        <v>0.30199999999999999</v>
      </c>
      <c r="I399" s="12">
        <v>28.19</v>
      </c>
      <c r="J399" s="12">
        <v>928.57</v>
      </c>
      <c r="K399" s="12">
        <v>21.75</v>
      </c>
      <c r="L399" s="12">
        <v>716.44</v>
      </c>
      <c r="M399" s="12">
        <v>49.94</v>
      </c>
      <c r="N399" s="12">
        <v>1645.02</v>
      </c>
    </row>
    <row r="400" spans="1:14" ht="37.5" hidden="1" outlineLevel="1" x14ac:dyDescent="0.25">
      <c r="A400" s="2" t="s">
        <v>709</v>
      </c>
      <c r="B400" s="4" t="s">
        <v>59</v>
      </c>
      <c r="C400" s="4" t="s">
        <v>60</v>
      </c>
      <c r="D400" s="4" t="s">
        <v>710</v>
      </c>
      <c r="E400" s="9" t="s">
        <v>711</v>
      </c>
      <c r="F400" s="11" t="s">
        <v>153</v>
      </c>
      <c r="G400" s="240">
        <v>12.41</v>
      </c>
      <c r="H400" s="32">
        <v>0.30199999999999999</v>
      </c>
      <c r="I400" s="13">
        <v>20.3</v>
      </c>
      <c r="J400" s="13">
        <v>251.92</v>
      </c>
      <c r="K400" s="13">
        <v>15.57</v>
      </c>
      <c r="L400" s="13">
        <v>193.22</v>
      </c>
      <c r="M400" s="13">
        <v>35.869999999999997</v>
      </c>
      <c r="N400" s="13">
        <v>445.14</v>
      </c>
    </row>
    <row r="401" spans="1:14" ht="25" hidden="1" outlineLevel="1" x14ac:dyDescent="0.25">
      <c r="A401" s="1" t="s">
        <v>712</v>
      </c>
      <c r="B401" s="3" t="s">
        <v>59</v>
      </c>
      <c r="C401" s="3" t="s">
        <v>60</v>
      </c>
      <c r="D401" s="3" t="s">
        <v>713</v>
      </c>
      <c r="E401" s="8" t="s">
        <v>1400</v>
      </c>
      <c r="F401" s="10" t="s">
        <v>153</v>
      </c>
      <c r="G401" s="241">
        <v>5.04</v>
      </c>
      <c r="H401" s="31">
        <v>0.30199999999999999</v>
      </c>
      <c r="I401" s="12">
        <v>58.09</v>
      </c>
      <c r="J401" s="12">
        <v>292.77</v>
      </c>
      <c r="K401" s="12">
        <v>10.95</v>
      </c>
      <c r="L401" s="12">
        <v>55.18</v>
      </c>
      <c r="M401" s="12">
        <v>69.040000000000006</v>
      </c>
      <c r="N401" s="12">
        <v>347.96</v>
      </c>
    </row>
    <row r="402" spans="1:14" ht="25" hidden="1" outlineLevel="1" x14ac:dyDescent="0.25">
      <c r="A402" s="2" t="s">
        <v>715</v>
      </c>
      <c r="B402" s="4" t="s">
        <v>59</v>
      </c>
      <c r="C402" s="4" t="s">
        <v>60</v>
      </c>
      <c r="D402" s="4" t="s">
        <v>716</v>
      </c>
      <c r="E402" s="9" t="s">
        <v>1401</v>
      </c>
      <c r="F402" s="11" t="s">
        <v>153</v>
      </c>
      <c r="G402" s="240">
        <v>8.09</v>
      </c>
      <c r="H402" s="32">
        <v>0.30199999999999999</v>
      </c>
      <c r="I402" s="13">
        <v>22</v>
      </c>
      <c r="J402" s="13">
        <v>177.98</v>
      </c>
      <c r="K402" s="13">
        <v>10.96</v>
      </c>
      <c r="L402" s="13">
        <v>88.66</v>
      </c>
      <c r="M402" s="13">
        <v>32.96</v>
      </c>
      <c r="N402" s="13">
        <v>266.64</v>
      </c>
    </row>
    <row r="403" spans="1:14" ht="37.5" hidden="1" outlineLevel="1" x14ac:dyDescent="0.25">
      <c r="A403" s="1" t="s">
        <v>718</v>
      </c>
      <c r="B403" s="3" t="s">
        <v>59</v>
      </c>
      <c r="C403" s="3" t="s">
        <v>60</v>
      </c>
      <c r="D403" s="3" t="s">
        <v>707</v>
      </c>
      <c r="E403" s="8" t="s">
        <v>708</v>
      </c>
      <c r="F403" s="10" t="s">
        <v>153</v>
      </c>
      <c r="G403" s="241">
        <v>70.86</v>
      </c>
      <c r="H403" s="31">
        <v>0.30199999999999999</v>
      </c>
      <c r="I403" s="12">
        <v>28.19</v>
      </c>
      <c r="J403" s="12">
        <v>1997.54</v>
      </c>
      <c r="K403" s="12">
        <v>21.75</v>
      </c>
      <c r="L403" s="12">
        <v>1541.2</v>
      </c>
      <c r="M403" s="12">
        <v>49.94</v>
      </c>
      <c r="N403" s="12">
        <v>3538.74</v>
      </c>
    </row>
    <row r="404" spans="1:14" ht="37.5" hidden="1" outlineLevel="1" x14ac:dyDescent="0.25">
      <c r="A404" s="2" t="s">
        <v>719</v>
      </c>
      <c r="B404" s="4" t="s">
        <v>59</v>
      </c>
      <c r="C404" s="4" t="s">
        <v>60</v>
      </c>
      <c r="D404" s="4" t="s">
        <v>710</v>
      </c>
      <c r="E404" s="9" t="s">
        <v>711</v>
      </c>
      <c r="F404" s="11" t="s">
        <v>153</v>
      </c>
      <c r="G404" s="240">
        <v>6.22</v>
      </c>
      <c r="H404" s="32">
        <v>0.30199999999999999</v>
      </c>
      <c r="I404" s="13">
        <v>20.3</v>
      </c>
      <c r="J404" s="13">
        <v>126.26</v>
      </c>
      <c r="K404" s="13">
        <v>15.57</v>
      </c>
      <c r="L404" s="13">
        <v>96.84</v>
      </c>
      <c r="M404" s="13">
        <v>35.869999999999997</v>
      </c>
      <c r="N404" s="13">
        <v>223.11</v>
      </c>
    </row>
    <row r="405" spans="1:14" ht="37.5" hidden="1" outlineLevel="1" x14ac:dyDescent="0.25">
      <c r="A405" s="1" t="s">
        <v>720</v>
      </c>
      <c r="B405" s="3" t="s">
        <v>59</v>
      </c>
      <c r="C405" s="3" t="s">
        <v>60</v>
      </c>
      <c r="D405" s="3" t="s">
        <v>721</v>
      </c>
      <c r="E405" s="8" t="s">
        <v>722</v>
      </c>
      <c r="F405" s="10" t="s">
        <v>153</v>
      </c>
      <c r="G405" s="241">
        <v>1.02</v>
      </c>
      <c r="H405" s="31">
        <v>0.30199999999999999</v>
      </c>
      <c r="I405" s="12">
        <v>26</v>
      </c>
      <c r="J405" s="12">
        <v>26.52</v>
      </c>
      <c r="K405" s="12">
        <v>18.670000000000002</v>
      </c>
      <c r="L405" s="12">
        <v>19.04</v>
      </c>
      <c r="M405" s="12">
        <v>44.67</v>
      </c>
      <c r="N405" s="12">
        <v>45.56</v>
      </c>
    </row>
    <row r="406" spans="1:14" ht="25" hidden="1" outlineLevel="1" x14ac:dyDescent="0.25">
      <c r="A406" s="2" t="s">
        <v>723</v>
      </c>
      <c r="B406" s="4" t="s">
        <v>59</v>
      </c>
      <c r="C406" s="4" t="s">
        <v>60</v>
      </c>
      <c r="D406" s="4" t="s">
        <v>724</v>
      </c>
      <c r="E406" s="9" t="s">
        <v>1402</v>
      </c>
      <c r="F406" s="11" t="s">
        <v>153</v>
      </c>
      <c r="G406" s="240">
        <v>65.94</v>
      </c>
      <c r="H406" s="32">
        <v>0.30199999999999999</v>
      </c>
      <c r="I406" s="13">
        <v>12.04</v>
      </c>
      <c r="J406" s="13">
        <v>793.91</v>
      </c>
      <c r="K406" s="13">
        <v>18.600000000000001</v>
      </c>
      <c r="L406" s="13">
        <v>1226.48</v>
      </c>
      <c r="M406" s="13">
        <v>30.64</v>
      </c>
      <c r="N406" s="13">
        <v>2020.4</v>
      </c>
    </row>
    <row r="407" spans="1:14" ht="25" hidden="1" outlineLevel="1" x14ac:dyDescent="0.25">
      <c r="A407" s="1" t="s">
        <v>726</v>
      </c>
      <c r="B407" s="3" t="s">
        <v>221</v>
      </c>
      <c r="C407" s="3" t="s">
        <v>60</v>
      </c>
      <c r="D407" s="3" t="s">
        <v>727</v>
      </c>
      <c r="E407" s="8" t="s">
        <v>728</v>
      </c>
      <c r="F407" s="10" t="s">
        <v>153</v>
      </c>
      <c r="G407" s="241">
        <v>1.0900000000000001</v>
      </c>
      <c r="H407" s="31">
        <v>0.30199999999999999</v>
      </c>
      <c r="I407" s="12">
        <v>26.86</v>
      </c>
      <c r="J407" s="12">
        <v>29.27</v>
      </c>
      <c r="K407" s="12">
        <v>21.53</v>
      </c>
      <c r="L407" s="12">
        <v>23.46</v>
      </c>
      <c r="M407" s="12">
        <v>48.39</v>
      </c>
      <c r="N407" s="12">
        <v>52.74</v>
      </c>
    </row>
    <row r="408" spans="1:14" ht="25" hidden="1" outlineLevel="1" x14ac:dyDescent="0.25">
      <c r="A408" s="2" t="s">
        <v>729</v>
      </c>
      <c r="B408" s="4" t="s">
        <v>59</v>
      </c>
      <c r="C408" s="4" t="s">
        <v>60</v>
      </c>
      <c r="D408" s="4" t="s">
        <v>730</v>
      </c>
      <c r="E408" s="9" t="s">
        <v>731</v>
      </c>
      <c r="F408" s="11" t="s">
        <v>153</v>
      </c>
      <c r="G408" s="240">
        <v>6.18</v>
      </c>
      <c r="H408" s="32">
        <v>0.30199999999999999</v>
      </c>
      <c r="I408" s="13">
        <v>15.629999999999999</v>
      </c>
      <c r="J408" s="13">
        <v>96.59</v>
      </c>
      <c r="K408" s="13">
        <v>2.0099999999999998</v>
      </c>
      <c r="L408" s="13">
        <v>12.42</v>
      </c>
      <c r="M408" s="13">
        <v>17.64</v>
      </c>
      <c r="N408" s="13">
        <v>109.01</v>
      </c>
    </row>
    <row r="409" spans="1:14" hidden="1" outlineLevel="1" x14ac:dyDescent="0.25">
      <c r="A409" s="14" t="s">
        <v>732</v>
      </c>
      <c r="B409" s="50"/>
      <c r="C409" s="51"/>
      <c r="D409" s="51"/>
      <c r="E409" s="51" t="s">
        <v>733</v>
      </c>
      <c r="F409" s="15"/>
      <c r="G409" s="239"/>
      <c r="H409" s="30" t="s">
        <v>26</v>
      </c>
      <c r="I409" s="16"/>
      <c r="J409" s="16">
        <v>2108.56</v>
      </c>
      <c r="K409" s="16"/>
      <c r="L409" s="16">
        <v>730.83999999999992</v>
      </c>
      <c r="M409" s="16"/>
      <c r="N409" s="16">
        <v>2839.3999999999996</v>
      </c>
    </row>
    <row r="410" spans="1:14" ht="25" hidden="1" outlineLevel="1" x14ac:dyDescent="0.25">
      <c r="A410" s="1" t="s">
        <v>734</v>
      </c>
      <c r="B410" s="3" t="s">
        <v>59</v>
      </c>
      <c r="C410" s="3" t="s">
        <v>458</v>
      </c>
      <c r="D410" s="3" t="s">
        <v>735</v>
      </c>
      <c r="E410" s="8" t="s">
        <v>736</v>
      </c>
      <c r="F410" s="10" t="s">
        <v>206</v>
      </c>
      <c r="G410" s="241">
        <v>1</v>
      </c>
      <c r="H410" s="31">
        <v>0.30199999999999999</v>
      </c>
      <c r="I410" s="12">
        <v>10.35</v>
      </c>
      <c r="J410" s="12">
        <v>10.35</v>
      </c>
      <c r="K410" s="12">
        <v>0</v>
      </c>
      <c r="L410" s="12">
        <v>0</v>
      </c>
      <c r="M410" s="12">
        <v>10.35</v>
      </c>
      <c r="N410" s="12">
        <v>10.35</v>
      </c>
    </row>
    <row r="411" spans="1:14" hidden="1" outlineLevel="1" x14ac:dyDescent="0.25">
      <c r="A411" s="2" t="s">
        <v>737</v>
      </c>
      <c r="B411" s="4" t="s">
        <v>59</v>
      </c>
      <c r="C411" s="4" t="s">
        <v>458</v>
      </c>
      <c r="D411" s="4" t="s">
        <v>738</v>
      </c>
      <c r="E411" s="9" t="s">
        <v>739</v>
      </c>
      <c r="F411" s="11" t="s">
        <v>206</v>
      </c>
      <c r="G411" s="240">
        <v>1</v>
      </c>
      <c r="H411" s="32">
        <v>0.30199999999999999</v>
      </c>
      <c r="I411" s="13">
        <v>217.96</v>
      </c>
      <c r="J411" s="13">
        <v>217.96</v>
      </c>
      <c r="K411" s="13">
        <v>0</v>
      </c>
      <c r="L411" s="13">
        <v>0</v>
      </c>
      <c r="M411" s="13">
        <v>217.96</v>
      </c>
      <c r="N411" s="13">
        <v>217.96</v>
      </c>
    </row>
    <row r="412" spans="1:14" ht="25" hidden="1" outlineLevel="1" x14ac:dyDescent="0.25">
      <c r="A412" s="1" t="s">
        <v>740</v>
      </c>
      <c r="B412" s="3" t="s">
        <v>59</v>
      </c>
      <c r="C412" s="3" t="s">
        <v>458</v>
      </c>
      <c r="D412" s="3" t="s">
        <v>741</v>
      </c>
      <c r="E412" s="8" t="s">
        <v>742</v>
      </c>
      <c r="F412" s="10" t="s">
        <v>206</v>
      </c>
      <c r="G412" s="241">
        <v>7</v>
      </c>
      <c r="H412" s="31">
        <v>0.30199999999999999</v>
      </c>
      <c r="I412" s="12">
        <v>3.04</v>
      </c>
      <c r="J412" s="12">
        <v>21.28</v>
      </c>
      <c r="K412" s="12">
        <v>0</v>
      </c>
      <c r="L412" s="12">
        <v>0</v>
      </c>
      <c r="M412" s="12">
        <v>3.04</v>
      </c>
      <c r="N412" s="12">
        <v>21.28</v>
      </c>
    </row>
    <row r="413" spans="1:14" hidden="1" outlineLevel="1" x14ac:dyDescent="0.25">
      <c r="A413" s="2" t="s">
        <v>743</v>
      </c>
      <c r="B413" s="4" t="s">
        <v>59</v>
      </c>
      <c r="C413" s="4" t="s">
        <v>458</v>
      </c>
      <c r="D413" s="4" t="s">
        <v>744</v>
      </c>
      <c r="E413" s="9" t="s">
        <v>745</v>
      </c>
      <c r="F413" s="11" t="s">
        <v>206</v>
      </c>
      <c r="G413" s="240">
        <v>7</v>
      </c>
      <c r="H413" s="32">
        <v>0.30199999999999999</v>
      </c>
      <c r="I413" s="13">
        <v>15.06</v>
      </c>
      <c r="J413" s="13">
        <v>105.42</v>
      </c>
      <c r="K413" s="13">
        <v>0</v>
      </c>
      <c r="L413" s="13">
        <v>0</v>
      </c>
      <c r="M413" s="13">
        <v>15.06</v>
      </c>
      <c r="N413" s="13">
        <v>105.42</v>
      </c>
    </row>
    <row r="414" spans="1:14" ht="25" hidden="1" outlineLevel="1" x14ac:dyDescent="0.25">
      <c r="A414" s="1" t="s">
        <v>746</v>
      </c>
      <c r="B414" s="3" t="s">
        <v>59</v>
      </c>
      <c r="C414" s="3" t="s">
        <v>458</v>
      </c>
      <c r="D414" s="3" t="s">
        <v>747</v>
      </c>
      <c r="E414" s="8" t="s">
        <v>748</v>
      </c>
      <c r="F414" s="10" t="s">
        <v>206</v>
      </c>
      <c r="G414" s="241">
        <v>17</v>
      </c>
      <c r="H414" s="31">
        <v>0.30199999999999999</v>
      </c>
      <c r="I414" s="12">
        <v>4.32</v>
      </c>
      <c r="J414" s="12">
        <v>73.44</v>
      </c>
      <c r="K414" s="12">
        <v>0</v>
      </c>
      <c r="L414" s="12">
        <v>0</v>
      </c>
      <c r="M414" s="12">
        <v>4.32</v>
      </c>
      <c r="N414" s="12">
        <v>73.44</v>
      </c>
    </row>
    <row r="415" spans="1:14" ht="25" hidden="1" outlineLevel="1" x14ac:dyDescent="0.25">
      <c r="A415" s="2" t="s">
        <v>749</v>
      </c>
      <c r="B415" s="4" t="s">
        <v>59</v>
      </c>
      <c r="C415" s="4" t="s">
        <v>458</v>
      </c>
      <c r="D415" s="4" t="s">
        <v>741</v>
      </c>
      <c r="E415" s="9" t="s">
        <v>742</v>
      </c>
      <c r="F415" s="11" t="s">
        <v>206</v>
      </c>
      <c r="G415" s="240">
        <v>16</v>
      </c>
      <c r="H415" s="32">
        <v>0.30199999999999999</v>
      </c>
      <c r="I415" s="13">
        <v>3.04</v>
      </c>
      <c r="J415" s="13">
        <v>48.64</v>
      </c>
      <c r="K415" s="13">
        <v>0</v>
      </c>
      <c r="L415" s="13">
        <v>0</v>
      </c>
      <c r="M415" s="13">
        <v>3.04</v>
      </c>
      <c r="N415" s="13">
        <v>48.64</v>
      </c>
    </row>
    <row r="416" spans="1:14" ht="25" hidden="1" outlineLevel="1" x14ac:dyDescent="0.25">
      <c r="A416" s="1" t="s">
        <v>750</v>
      </c>
      <c r="B416" s="3" t="s">
        <v>59</v>
      </c>
      <c r="C416" s="3" t="s">
        <v>458</v>
      </c>
      <c r="D416" s="3" t="s">
        <v>751</v>
      </c>
      <c r="E416" s="8" t="s">
        <v>752</v>
      </c>
      <c r="F416" s="10" t="s">
        <v>206</v>
      </c>
      <c r="G416" s="241">
        <v>4</v>
      </c>
      <c r="H416" s="31">
        <v>0.30199999999999999</v>
      </c>
      <c r="I416" s="12">
        <v>8.65</v>
      </c>
      <c r="J416" s="12">
        <v>34.6</v>
      </c>
      <c r="K416" s="12">
        <v>0</v>
      </c>
      <c r="L416" s="12">
        <v>0</v>
      </c>
      <c r="M416" s="12">
        <v>8.65</v>
      </c>
      <c r="N416" s="12">
        <v>34.6</v>
      </c>
    </row>
    <row r="417" spans="1:14" ht="37.5" hidden="1" outlineLevel="1" x14ac:dyDescent="0.25">
      <c r="A417" s="2" t="s">
        <v>753</v>
      </c>
      <c r="B417" s="4" t="s">
        <v>59</v>
      </c>
      <c r="C417" s="4" t="s">
        <v>60</v>
      </c>
      <c r="D417" s="4" t="s">
        <v>754</v>
      </c>
      <c r="E417" s="9" t="s">
        <v>755</v>
      </c>
      <c r="F417" s="11" t="s">
        <v>206</v>
      </c>
      <c r="G417" s="240">
        <v>1</v>
      </c>
      <c r="H417" s="32">
        <v>0.30199999999999999</v>
      </c>
      <c r="I417" s="13">
        <v>27.200000000000003</v>
      </c>
      <c r="J417" s="13">
        <v>27.2</v>
      </c>
      <c r="K417" s="13">
        <v>9.42</v>
      </c>
      <c r="L417" s="13">
        <v>9.42</v>
      </c>
      <c r="M417" s="13">
        <v>36.619999999999997</v>
      </c>
      <c r="N417" s="13">
        <v>36.619999999999997</v>
      </c>
    </row>
    <row r="418" spans="1:14" ht="37.5" hidden="1" outlineLevel="1" x14ac:dyDescent="0.25">
      <c r="A418" s="1" t="s">
        <v>756</v>
      </c>
      <c r="B418" s="3" t="s">
        <v>59</v>
      </c>
      <c r="C418" s="3" t="s">
        <v>60</v>
      </c>
      <c r="D418" s="3" t="s">
        <v>757</v>
      </c>
      <c r="E418" s="8" t="s">
        <v>758</v>
      </c>
      <c r="F418" s="10" t="s">
        <v>206</v>
      </c>
      <c r="G418" s="241">
        <v>9</v>
      </c>
      <c r="H418" s="31">
        <v>0.30199999999999999</v>
      </c>
      <c r="I418" s="12">
        <v>7.55</v>
      </c>
      <c r="J418" s="12">
        <v>67.95</v>
      </c>
      <c r="K418" s="12">
        <v>6.22</v>
      </c>
      <c r="L418" s="12">
        <v>55.98</v>
      </c>
      <c r="M418" s="12">
        <v>13.77</v>
      </c>
      <c r="N418" s="12">
        <v>123.93</v>
      </c>
    </row>
    <row r="419" spans="1:14" ht="37.5" hidden="1" outlineLevel="1" x14ac:dyDescent="0.25">
      <c r="A419" s="2" t="s">
        <v>759</v>
      </c>
      <c r="B419" s="4" t="s">
        <v>59</v>
      </c>
      <c r="C419" s="4" t="s">
        <v>60</v>
      </c>
      <c r="D419" s="4" t="s">
        <v>760</v>
      </c>
      <c r="E419" s="9" t="s">
        <v>761</v>
      </c>
      <c r="F419" s="11" t="s">
        <v>206</v>
      </c>
      <c r="G419" s="240">
        <v>4</v>
      </c>
      <c r="H419" s="32">
        <v>0.30199999999999999</v>
      </c>
      <c r="I419" s="13">
        <v>13.49</v>
      </c>
      <c r="J419" s="13">
        <v>53.96</v>
      </c>
      <c r="K419" s="13">
        <v>6.74</v>
      </c>
      <c r="L419" s="13">
        <v>26.96</v>
      </c>
      <c r="M419" s="13">
        <v>20.23</v>
      </c>
      <c r="N419" s="13">
        <v>80.92</v>
      </c>
    </row>
    <row r="420" spans="1:14" ht="37.5" hidden="1" outlineLevel="1" x14ac:dyDescent="0.25">
      <c r="A420" s="1" t="s">
        <v>762</v>
      </c>
      <c r="B420" s="3" t="s">
        <v>59</v>
      </c>
      <c r="C420" s="3" t="s">
        <v>60</v>
      </c>
      <c r="D420" s="3" t="s">
        <v>763</v>
      </c>
      <c r="E420" s="8" t="s">
        <v>764</v>
      </c>
      <c r="F420" s="10" t="s">
        <v>206</v>
      </c>
      <c r="G420" s="241">
        <v>1</v>
      </c>
      <c r="H420" s="31">
        <v>0.30199999999999999</v>
      </c>
      <c r="I420" s="12">
        <v>22.37</v>
      </c>
      <c r="J420" s="12">
        <v>22.37</v>
      </c>
      <c r="K420" s="12">
        <v>8.08</v>
      </c>
      <c r="L420" s="12">
        <v>8.08</v>
      </c>
      <c r="M420" s="12">
        <v>30.45</v>
      </c>
      <c r="N420" s="12">
        <v>30.45</v>
      </c>
    </row>
    <row r="421" spans="1:14" ht="37.5" hidden="1" outlineLevel="1" x14ac:dyDescent="0.25">
      <c r="A421" s="2" t="s">
        <v>765</v>
      </c>
      <c r="B421" s="4" t="s">
        <v>59</v>
      </c>
      <c r="C421" s="4" t="s">
        <v>60</v>
      </c>
      <c r="D421" s="4" t="s">
        <v>766</v>
      </c>
      <c r="E421" s="9" t="s">
        <v>767</v>
      </c>
      <c r="F421" s="11" t="s">
        <v>206</v>
      </c>
      <c r="G421" s="240">
        <v>5</v>
      </c>
      <c r="H421" s="32">
        <v>0.30199999999999999</v>
      </c>
      <c r="I421" s="13">
        <v>53.77</v>
      </c>
      <c r="J421" s="13">
        <v>268.85000000000002</v>
      </c>
      <c r="K421" s="13">
        <v>12.56</v>
      </c>
      <c r="L421" s="13">
        <v>62.8</v>
      </c>
      <c r="M421" s="13">
        <v>66.33</v>
      </c>
      <c r="N421" s="13">
        <v>331.65</v>
      </c>
    </row>
    <row r="422" spans="1:14" hidden="1" outlineLevel="1" x14ac:dyDescent="0.25">
      <c r="A422" s="1" t="s">
        <v>768</v>
      </c>
      <c r="B422" s="3" t="s">
        <v>59</v>
      </c>
      <c r="C422" s="3" t="s">
        <v>458</v>
      </c>
      <c r="D422" s="3" t="s">
        <v>769</v>
      </c>
      <c r="E422" s="8" t="s">
        <v>770</v>
      </c>
      <c r="F422" s="10" t="s">
        <v>206</v>
      </c>
      <c r="G422" s="241">
        <v>4</v>
      </c>
      <c r="H422" s="31">
        <v>0.30199999999999999</v>
      </c>
      <c r="I422" s="12">
        <v>11.75</v>
      </c>
      <c r="J422" s="12">
        <v>47</v>
      </c>
      <c r="K422" s="12">
        <v>0</v>
      </c>
      <c r="L422" s="12">
        <v>0</v>
      </c>
      <c r="M422" s="12">
        <v>11.75</v>
      </c>
      <c r="N422" s="12">
        <v>47</v>
      </c>
    </row>
    <row r="423" spans="1:14" hidden="1" outlineLevel="1" x14ac:dyDescent="0.25">
      <c r="A423" s="2" t="s">
        <v>771</v>
      </c>
      <c r="B423" s="4" t="s">
        <v>59</v>
      </c>
      <c r="C423" s="4" t="s">
        <v>458</v>
      </c>
      <c r="D423" s="4" t="s">
        <v>772</v>
      </c>
      <c r="E423" s="9" t="s">
        <v>773</v>
      </c>
      <c r="F423" s="11" t="s">
        <v>206</v>
      </c>
      <c r="G423" s="240">
        <v>2</v>
      </c>
      <c r="H423" s="32">
        <v>0.30199999999999999</v>
      </c>
      <c r="I423" s="13">
        <v>13.63</v>
      </c>
      <c r="J423" s="13">
        <v>27.26</v>
      </c>
      <c r="K423" s="13">
        <v>0</v>
      </c>
      <c r="L423" s="13">
        <v>0</v>
      </c>
      <c r="M423" s="13">
        <v>13.63</v>
      </c>
      <c r="N423" s="13">
        <v>27.26</v>
      </c>
    </row>
    <row r="424" spans="1:14" hidden="1" outlineLevel="1" x14ac:dyDescent="0.25">
      <c r="A424" s="1" t="s">
        <v>774</v>
      </c>
      <c r="B424" s="3" t="s">
        <v>59</v>
      </c>
      <c r="C424" s="3" t="s">
        <v>458</v>
      </c>
      <c r="D424" s="3" t="s">
        <v>775</v>
      </c>
      <c r="E424" s="8" t="s">
        <v>776</v>
      </c>
      <c r="F424" s="10" t="s">
        <v>206</v>
      </c>
      <c r="G424" s="241">
        <v>4</v>
      </c>
      <c r="H424" s="31">
        <v>0.30199999999999999</v>
      </c>
      <c r="I424" s="12">
        <v>27.51</v>
      </c>
      <c r="J424" s="12">
        <v>110.04</v>
      </c>
      <c r="K424" s="12">
        <v>0</v>
      </c>
      <c r="L424" s="12">
        <v>0</v>
      </c>
      <c r="M424" s="12">
        <v>27.51</v>
      </c>
      <c r="N424" s="12">
        <v>110.04</v>
      </c>
    </row>
    <row r="425" spans="1:14" ht="37.5" hidden="1" outlineLevel="1" x14ac:dyDescent="0.25">
      <c r="A425" s="2" t="s">
        <v>777</v>
      </c>
      <c r="B425" s="4" t="s">
        <v>221</v>
      </c>
      <c r="C425" s="4" t="s">
        <v>60</v>
      </c>
      <c r="D425" s="4" t="s">
        <v>778</v>
      </c>
      <c r="E425" s="9" t="s">
        <v>779</v>
      </c>
      <c r="F425" s="11" t="s">
        <v>206</v>
      </c>
      <c r="G425" s="240">
        <v>1</v>
      </c>
      <c r="H425" s="32">
        <v>0.30199999999999999</v>
      </c>
      <c r="I425" s="13">
        <v>32.56</v>
      </c>
      <c r="J425" s="13">
        <v>32.56</v>
      </c>
      <c r="K425" s="13">
        <v>8.32</v>
      </c>
      <c r="L425" s="13">
        <v>8.32</v>
      </c>
      <c r="M425" s="13">
        <v>40.880000000000003</v>
      </c>
      <c r="N425" s="13">
        <v>40.880000000000003</v>
      </c>
    </row>
    <row r="426" spans="1:14" ht="25" hidden="1" outlineLevel="1" x14ac:dyDescent="0.25">
      <c r="A426" s="1" t="s">
        <v>780</v>
      </c>
      <c r="B426" s="3" t="s">
        <v>59</v>
      </c>
      <c r="C426" s="3" t="s">
        <v>60</v>
      </c>
      <c r="D426" s="3" t="s">
        <v>781</v>
      </c>
      <c r="E426" s="8" t="s">
        <v>782</v>
      </c>
      <c r="F426" s="10" t="s">
        <v>206</v>
      </c>
      <c r="G426" s="241">
        <v>30</v>
      </c>
      <c r="H426" s="31">
        <v>0.30199999999999999</v>
      </c>
      <c r="I426" s="12">
        <v>4.96</v>
      </c>
      <c r="J426" s="12">
        <v>148.80000000000001</v>
      </c>
      <c r="K426" s="12">
        <v>7.42</v>
      </c>
      <c r="L426" s="12">
        <v>222.6</v>
      </c>
      <c r="M426" s="12">
        <v>12.38</v>
      </c>
      <c r="N426" s="12">
        <v>371.4</v>
      </c>
    </row>
    <row r="427" spans="1:14" ht="25" hidden="1" outlineLevel="1" x14ac:dyDescent="0.25">
      <c r="A427" s="2" t="s">
        <v>783</v>
      </c>
      <c r="B427" s="4" t="s">
        <v>59</v>
      </c>
      <c r="C427" s="4" t="s">
        <v>60</v>
      </c>
      <c r="D427" s="4" t="s">
        <v>784</v>
      </c>
      <c r="E427" s="9" t="s">
        <v>785</v>
      </c>
      <c r="F427" s="11" t="s">
        <v>206</v>
      </c>
      <c r="G427" s="240">
        <v>10</v>
      </c>
      <c r="H427" s="32">
        <v>0.30199999999999999</v>
      </c>
      <c r="I427" s="13">
        <v>4.2</v>
      </c>
      <c r="J427" s="13">
        <v>42</v>
      </c>
      <c r="K427" s="13">
        <v>4.95</v>
      </c>
      <c r="L427" s="13">
        <v>49.5</v>
      </c>
      <c r="M427" s="13">
        <v>9.15</v>
      </c>
      <c r="N427" s="13">
        <v>91.5</v>
      </c>
    </row>
    <row r="428" spans="1:14" ht="25" hidden="1" outlineLevel="1" x14ac:dyDescent="0.25">
      <c r="A428" s="1" t="s">
        <v>786</v>
      </c>
      <c r="B428" s="3" t="s">
        <v>59</v>
      </c>
      <c r="C428" s="3" t="s">
        <v>60</v>
      </c>
      <c r="D428" s="3" t="s">
        <v>787</v>
      </c>
      <c r="E428" s="8" t="s">
        <v>788</v>
      </c>
      <c r="F428" s="10" t="s">
        <v>206</v>
      </c>
      <c r="G428" s="241">
        <v>25</v>
      </c>
      <c r="H428" s="31">
        <v>0.30199999999999999</v>
      </c>
      <c r="I428" s="12">
        <v>7.16</v>
      </c>
      <c r="J428" s="12">
        <v>179</v>
      </c>
      <c r="K428" s="12">
        <v>9.9</v>
      </c>
      <c r="L428" s="12">
        <v>247.5</v>
      </c>
      <c r="M428" s="12">
        <v>17.059999999999999</v>
      </c>
      <c r="N428" s="12">
        <v>426.5</v>
      </c>
    </row>
    <row r="429" spans="1:14" ht="25" hidden="1" outlineLevel="1" x14ac:dyDescent="0.25">
      <c r="A429" s="2" t="s">
        <v>789</v>
      </c>
      <c r="B429" s="4" t="s">
        <v>59</v>
      </c>
      <c r="C429" s="4" t="s">
        <v>458</v>
      </c>
      <c r="D429" s="4" t="s">
        <v>790</v>
      </c>
      <c r="E429" s="9" t="s">
        <v>791</v>
      </c>
      <c r="F429" s="11" t="s">
        <v>206</v>
      </c>
      <c r="G429" s="240">
        <v>1</v>
      </c>
      <c r="H429" s="32">
        <v>0.30199999999999999</v>
      </c>
      <c r="I429" s="13">
        <v>4.58</v>
      </c>
      <c r="J429" s="13">
        <v>4.58</v>
      </c>
      <c r="K429" s="13">
        <v>0</v>
      </c>
      <c r="L429" s="13">
        <v>0</v>
      </c>
      <c r="M429" s="13">
        <v>4.58</v>
      </c>
      <c r="N429" s="13">
        <v>4.58</v>
      </c>
    </row>
    <row r="430" spans="1:14" hidden="1" outlineLevel="1" x14ac:dyDescent="0.25">
      <c r="A430" s="1" t="s">
        <v>792</v>
      </c>
      <c r="B430" s="3" t="s">
        <v>59</v>
      </c>
      <c r="C430" s="3" t="s">
        <v>458</v>
      </c>
      <c r="D430" s="3" t="s">
        <v>793</v>
      </c>
      <c r="E430" s="8" t="s">
        <v>794</v>
      </c>
      <c r="F430" s="10" t="s">
        <v>206</v>
      </c>
      <c r="G430" s="241">
        <v>38</v>
      </c>
      <c r="H430" s="31">
        <v>0.30199999999999999</v>
      </c>
      <c r="I430" s="12">
        <v>2.2000000000000002</v>
      </c>
      <c r="J430" s="12">
        <v>83.6</v>
      </c>
      <c r="K430" s="12">
        <v>0</v>
      </c>
      <c r="L430" s="12">
        <v>0</v>
      </c>
      <c r="M430" s="12">
        <v>2.2000000000000002</v>
      </c>
      <c r="N430" s="12">
        <v>83.6</v>
      </c>
    </row>
    <row r="431" spans="1:14" hidden="1" outlineLevel="1" x14ac:dyDescent="0.25">
      <c r="A431" s="2" t="s">
        <v>795</v>
      </c>
      <c r="B431" s="4" t="s">
        <v>59</v>
      </c>
      <c r="C431" s="4" t="s">
        <v>458</v>
      </c>
      <c r="D431" s="4" t="s">
        <v>796</v>
      </c>
      <c r="E431" s="9" t="s">
        <v>797</v>
      </c>
      <c r="F431" s="11" t="s">
        <v>206</v>
      </c>
      <c r="G431" s="240">
        <v>4</v>
      </c>
      <c r="H431" s="32">
        <v>0.30199999999999999</v>
      </c>
      <c r="I431" s="13">
        <v>3.24</v>
      </c>
      <c r="J431" s="13">
        <v>12.96</v>
      </c>
      <c r="K431" s="13">
        <v>0</v>
      </c>
      <c r="L431" s="13">
        <v>0</v>
      </c>
      <c r="M431" s="13">
        <v>3.24</v>
      </c>
      <c r="N431" s="13">
        <v>12.96</v>
      </c>
    </row>
    <row r="432" spans="1:14" ht="37.5" hidden="1" outlineLevel="1" x14ac:dyDescent="0.25">
      <c r="A432" s="1" t="s">
        <v>798</v>
      </c>
      <c r="B432" s="3" t="s">
        <v>59</v>
      </c>
      <c r="C432" s="3" t="s">
        <v>60</v>
      </c>
      <c r="D432" s="3" t="s">
        <v>799</v>
      </c>
      <c r="E432" s="8" t="s">
        <v>800</v>
      </c>
      <c r="F432" s="10" t="s">
        <v>206</v>
      </c>
      <c r="G432" s="241">
        <v>3</v>
      </c>
      <c r="H432" s="31">
        <v>0.30199999999999999</v>
      </c>
      <c r="I432" s="12">
        <v>11.73</v>
      </c>
      <c r="J432" s="12">
        <v>35.19</v>
      </c>
      <c r="K432" s="12">
        <v>1.68</v>
      </c>
      <c r="L432" s="12">
        <v>5.04</v>
      </c>
      <c r="M432" s="12">
        <v>13.41</v>
      </c>
      <c r="N432" s="12">
        <v>40.229999999999997</v>
      </c>
    </row>
    <row r="433" spans="1:14" ht="37.5" hidden="1" outlineLevel="1" x14ac:dyDescent="0.25">
      <c r="A433" s="2" t="s">
        <v>801</v>
      </c>
      <c r="B433" s="4" t="s">
        <v>59</v>
      </c>
      <c r="C433" s="4" t="s">
        <v>60</v>
      </c>
      <c r="D433" s="4" t="s">
        <v>802</v>
      </c>
      <c r="E433" s="9" t="s">
        <v>803</v>
      </c>
      <c r="F433" s="11" t="s">
        <v>206</v>
      </c>
      <c r="G433" s="240">
        <v>10</v>
      </c>
      <c r="H433" s="32">
        <v>0.30199999999999999</v>
      </c>
      <c r="I433" s="13">
        <v>10.78</v>
      </c>
      <c r="J433" s="13">
        <v>107.8</v>
      </c>
      <c r="K433" s="13">
        <v>1.68</v>
      </c>
      <c r="L433" s="13">
        <v>16.8</v>
      </c>
      <c r="M433" s="13">
        <v>12.46</v>
      </c>
      <c r="N433" s="13">
        <v>124.6</v>
      </c>
    </row>
    <row r="434" spans="1:14" hidden="1" outlineLevel="1" x14ac:dyDescent="0.25">
      <c r="A434" s="1" t="s">
        <v>804</v>
      </c>
      <c r="B434" s="3" t="s">
        <v>59</v>
      </c>
      <c r="C434" s="3" t="s">
        <v>458</v>
      </c>
      <c r="D434" s="3" t="s">
        <v>775</v>
      </c>
      <c r="E434" s="8" t="s">
        <v>776</v>
      </c>
      <c r="F434" s="10" t="s">
        <v>206</v>
      </c>
      <c r="G434" s="241">
        <v>2</v>
      </c>
      <c r="H434" s="31">
        <v>0.30199999999999999</v>
      </c>
      <c r="I434" s="12">
        <v>27.51</v>
      </c>
      <c r="J434" s="12">
        <v>55.02</v>
      </c>
      <c r="K434" s="12">
        <v>0</v>
      </c>
      <c r="L434" s="12">
        <v>0</v>
      </c>
      <c r="M434" s="12">
        <v>27.51</v>
      </c>
      <c r="N434" s="12">
        <v>55.02</v>
      </c>
    </row>
    <row r="435" spans="1:14" ht="25" hidden="1" outlineLevel="1" x14ac:dyDescent="0.25">
      <c r="A435" s="2" t="s">
        <v>805</v>
      </c>
      <c r="B435" s="4" t="s">
        <v>59</v>
      </c>
      <c r="C435" s="4" t="s">
        <v>458</v>
      </c>
      <c r="D435" s="4" t="s">
        <v>806</v>
      </c>
      <c r="E435" s="9" t="s">
        <v>807</v>
      </c>
      <c r="F435" s="11" t="s">
        <v>206</v>
      </c>
      <c r="G435" s="240">
        <v>1</v>
      </c>
      <c r="H435" s="32">
        <v>0.30199999999999999</v>
      </c>
      <c r="I435" s="13">
        <v>22.29</v>
      </c>
      <c r="J435" s="13">
        <v>22.29</v>
      </c>
      <c r="K435" s="13">
        <v>0</v>
      </c>
      <c r="L435" s="13">
        <v>0</v>
      </c>
      <c r="M435" s="13">
        <v>22.29</v>
      </c>
      <c r="N435" s="13">
        <v>22.29</v>
      </c>
    </row>
    <row r="436" spans="1:14" ht="37.5" hidden="1" outlineLevel="1" x14ac:dyDescent="0.25">
      <c r="A436" s="1" t="s">
        <v>808</v>
      </c>
      <c r="B436" s="3" t="s">
        <v>59</v>
      </c>
      <c r="C436" s="3" t="s">
        <v>60</v>
      </c>
      <c r="D436" s="3" t="s">
        <v>809</v>
      </c>
      <c r="E436" s="8" t="s">
        <v>810</v>
      </c>
      <c r="F436" s="10" t="s">
        <v>206</v>
      </c>
      <c r="G436" s="241">
        <v>8</v>
      </c>
      <c r="H436" s="31">
        <v>0.30199999999999999</v>
      </c>
      <c r="I436" s="12">
        <v>19.91</v>
      </c>
      <c r="J436" s="12">
        <v>159.28</v>
      </c>
      <c r="K436" s="12">
        <v>2.23</v>
      </c>
      <c r="L436" s="12">
        <v>17.84</v>
      </c>
      <c r="M436" s="12">
        <v>22.14</v>
      </c>
      <c r="N436" s="12">
        <v>177.12</v>
      </c>
    </row>
    <row r="437" spans="1:14" ht="25" hidden="1" outlineLevel="1" x14ac:dyDescent="0.25">
      <c r="A437" s="2" t="s">
        <v>811</v>
      </c>
      <c r="B437" s="4" t="s">
        <v>221</v>
      </c>
      <c r="C437" s="4" t="s">
        <v>458</v>
      </c>
      <c r="D437" s="4" t="s">
        <v>1403</v>
      </c>
      <c r="E437" s="9" t="s">
        <v>1404</v>
      </c>
      <c r="F437" s="11" t="s">
        <v>206</v>
      </c>
      <c r="G437" s="240">
        <v>4</v>
      </c>
      <c r="H437" s="32">
        <v>0.30199999999999999</v>
      </c>
      <c r="I437" s="13">
        <v>22.29</v>
      </c>
      <c r="J437" s="13">
        <v>89.16</v>
      </c>
      <c r="K437" s="13">
        <v>0</v>
      </c>
      <c r="L437" s="13">
        <v>0</v>
      </c>
      <c r="M437" s="13">
        <v>22.29</v>
      </c>
      <c r="N437" s="13">
        <v>89.16</v>
      </c>
    </row>
    <row r="438" spans="1:14" hidden="1" outlineLevel="1" x14ac:dyDescent="0.25">
      <c r="A438" s="14" t="s">
        <v>812</v>
      </c>
      <c r="B438" s="50"/>
      <c r="C438" s="51"/>
      <c r="D438" s="51"/>
      <c r="E438" s="51" t="s">
        <v>813</v>
      </c>
      <c r="F438" s="15"/>
      <c r="G438" s="239"/>
      <c r="H438" s="30" t="s">
        <v>26</v>
      </c>
      <c r="I438" s="16"/>
      <c r="J438" s="16">
        <v>592.26</v>
      </c>
      <c r="K438" s="16"/>
      <c r="L438" s="16">
        <v>464.13</v>
      </c>
      <c r="M438" s="16"/>
      <c r="N438" s="16">
        <v>1056.3900000000001</v>
      </c>
    </row>
    <row r="439" spans="1:14" ht="37.5" hidden="1" outlineLevel="1" x14ac:dyDescent="0.25">
      <c r="A439" s="1" t="s">
        <v>814</v>
      </c>
      <c r="B439" s="3" t="s">
        <v>59</v>
      </c>
      <c r="C439" s="3" t="s">
        <v>60</v>
      </c>
      <c r="D439" s="3" t="s">
        <v>815</v>
      </c>
      <c r="E439" s="8" t="s">
        <v>816</v>
      </c>
      <c r="F439" s="10" t="s">
        <v>206</v>
      </c>
      <c r="G439" s="241">
        <v>1</v>
      </c>
      <c r="H439" s="31">
        <v>0.30199999999999999</v>
      </c>
      <c r="I439" s="12">
        <v>8.94</v>
      </c>
      <c r="J439" s="12">
        <v>8.94</v>
      </c>
      <c r="K439" s="12">
        <v>13.91</v>
      </c>
      <c r="L439" s="12">
        <v>13.91</v>
      </c>
      <c r="M439" s="12">
        <v>22.85</v>
      </c>
      <c r="N439" s="12">
        <v>22.85</v>
      </c>
    </row>
    <row r="440" spans="1:14" ht="37.5" hidden="1" outlineLevel="1" x14ac:dyDescent="0.25">
      <c r="A440" s="2" t="s">
        <v>817</v>
      </c>
      <c r="B440" s="4" t="s">
        <v>59</v>
      </c>
      <c r="C440" s="4" t="s">
        <v>60</v>
      </c>
      <c r="D440" s="4" t="s">
        <v>818</v>
      </c>
      <c r="E440" s="9" t="s">
        <v>819</v>
      </c>
      <c r="F440" s="11" t="s">
        <v>206</v>
      </c>
      <c r="G440" s="240">
        <v>3</v>
      </c>
      <c r="H440" s="32">
        <v>0.30199999999999999</v>
      </c>
      <c r="I440" s="13">
        <v>6.61</v>
      </c>
      <c r="J440" s="13">
        <v>19.829999999999998</v>
      </c>
      <c r="K440" s="13">
        <v>12.2</v>
      </c>
      <c r="L440" s="13">
        <v>36.6</v>
      </c>
      <c r="M440" s="13">
        <v>18.809999999999999</v>
      </c>
      <c r="N440" s="13">
        <v>56.43</v>
      </c>
    </row>
    <row r="441" spans="1:14" ht="37.5" hidden="1" outlineLevel="1" x14ac:dyDescent="0.25">
      <c r="A441" s="1" t="s">
        <v>820</v>
      </c>
      <c r="B441" s="3" t="s">
        <v>59</v>
      </c>
      <c r="C441" s="3" t="s">
        <v>60</v>
      </c>
      <c r="D441" s="3" t="s">
        <v>821</v>
      </c>
      <c r="E441" s="8" t="s">
        <v>822</v>
      </c>
      <c r="F441" s="10" t="s">
        <v>206</v>
      </c>
      <c r="G441" s="241">
        <v>3</v>
      </c>
      <c r="H441" s="31">
        <v>0.30199999999999999</v>
      </c>
      <c r="I441" s="12">
        <v>43.35</v>
      </c>
      <c r="J441" s="12">
        <v>130.05000000000001</v>
      </c>
      <c r="K441" s="12">
        <v>28.5</v>
      </c>
      <c r="L441" s="12">
        <v>85.5</v>
      </c>
      <c r="M441" s="12">
        <v>71.849999999999994</v>
      </c>
      <c r="N441" s="12">
        <v>215.55</v>
      </c>
    </row>
    <row r="442" spans="1:14" ht="37.5" hidden="1" outlineLevel="1" x14ac:dyDescent="0.25">
      <c r="A442" s="2" t="s">
        <v>823</v>
      </c>
      <c r="B442" s="4" t="s">
        <v>59</v>
      </c>
      <c r="C442" s="4" t="s">
        <v>60</v>
      </c>
      <c r="D442" s="4" t="s">
        <v>824</v>
      </c>
      <c r="E442" s="9" t="s">
        <v>825</v>
      </c>
      <c r="F442" s="11" t="s">
        <v>153</v>
      </c>
      <c r="G442" s="240">
        <v>2</v>
      </c>
      <c r="H442" s="32">
        <v>0.30199999999999999</v>
      </c>
      <c r="I442" s="13">
        <v>15.19</v>
      </c>
      <c r="J442" s="13">
        <v>30.38</v>
      </c>
      <c r="K442" s="13">
        <v>10.96</v>
      </c>
      <c r="L442" s="13">
        <v>21.92</v>
      </c>
      <c r="M442" s="13">
        <v>26.15</v>
      </c>
      <c r="N442" s="13">
        <v>52.3</v>
      </c>
    </row>
    <row r="443" spans="1:14" ht="37.5" hidden="1" outlineLevel="1" x14ac:dyDescent="0.25">
      <c r="A443" s="1" t="s">
        <v>826</v>
      </c>
      <c r="B443" s="3" t="s">
        <v>59</v>
      </c>
      <c r="C443" s="3" t="s">
        <v>60</v>
      </c>
      <c r="D443" s="3" t="s">
        <v>827</v>
      </c>
      <c r="E443" s="8" t="s">
        <v>828</v>
      </c>
      <c r="F443" s="10" t="s">
        <v>206</v>
      </c>
      <c r="G443" s="241">
        <v>1</v>
      </c>
      <c r="H443" s="31">
        <v>0.30199999999999999</v>
      </c>
      <c r="I443" s="12">
        <v>403.06</v>
      </c>
      <c r="J443" s="12">
        <v>403.06</v>
      </c>
      <c r="K443" s="12">
        <v>306.2</v>
      </c>
      <c r="L443" s="12">
        <v>306.2</v>
      </c>
      <c r="M443" s="12">
        <v>709.26</v>
      </c>
      <c r="N443" s="12">
        <v>709.26</v>
      </c>
    </row>
    <row r="444" spans="1:14" hidden="1" outlineLevel="1" x14ac:dyDescent="0.25">
      <c r="A444" s="14" t="s">
        <v>829</v>
      </c>
      <c r="B444" s="50"/>
      <c r="C444" s="51"/>
      <c r="D444" s="51"/>
      <c r="E444" s="51" t="s">
        <v>845</v>
      </c>
      <c r="F444" s="15"/>
      <c r="G444" s="239"/>
      <c r="H444" s="30" t="s">
        <v>26</v>
      </c>
      <c r="I444" s="16"/>
      <c r="J444" s="16">
        <v>745.26</v>
      </c>
      <c r="K444" s="16"/>
      <c r="L444" s="16">
        <v>564.34</v>
      </c>
      <c r="M444" s="16"/>
      <c r="N444" s="16">
        <v>1309.5999999999999</v>
      </c>
    </row>
    <row r="445" spans="1:14" ht="37.5" hidden="1" outlineLevel="1" x14ac:dyDescent="0.25">
      <c r="A445" s="2" t="s">
        <v>831</v>
      </c>
      <c r="B445" s="4" t="s">
        <v>59</v>
      </c>
      <c r="C445" s="4" t="s">
        <v>60</v>
      </c>
      <c r="D445" s="4" t="s">
        <v>847</v>
      </c>
      <c r="E445" s="9" t="s">
        <v>848</v>
      </c>
      <c r="F445" s="11" t="s">
        <v>206</v>
      </c>
      <c r="G445" s="240">
        <v>2</v>
      </c>
      <c r="H445" s="32">
        <v>0.30199999999999999</v>
      </c>
      <c r="I445" s="13">
        <v>372.63</v>
      </c>
      <c r="J445" s="13">
        <v>745.26</v>
      </c>
      <c r="K445" s="13">
        <v>282.17</v>
      </c>
      <c r="L445" s="13">
        <v>564.34</v>
      </c>
      <c r="M445" s="13">
        <v>654.79999999999995</v>
      </c>
      <c r="N445" s="13">
        <v>1309.5999999999999</v>
      </c>
    </row>
    <row r="446" spans="1:14" hidden="1" outlineLevel="1" x14ac:dyDescent="0.25">
      <c r="A446" s="14" t="s">
        <v>844</v>
      </c>
      <c r="B446" s="50"/>
      <c r="C446" s="51"/>
      <c r="D446" s="51"/>
      <c r="E446" s="51" t="s">
        <v>850</v>
      </c>
      <c r="F446" s="15"/>
      <c r="G446" s="239"/>
      <c r="H446" s="30" t="s">
        <v>26</v>
      </c>
      <c r="I446" s="16"/>
      <c r="J446" s="16">
        <v>3900.24</v>
      </c>
      <c r="K446" s="16"/>
      <c r="L446" s="16">
        <v>1918.1499999999999</v>
      </c>
      <c r="M446" s="16"/>
      <c r="N446" s="16">
        <v>5818.39</v>
      </c>
    </row>
    <row r="447" spans="1:14" ht="37.5" hidden="1" outlineLevel="1" x14ac:dyDescent="0.25">
      <c r="A447" s="1" t="s">
        <v>846</v>
      </c>
      <c r="B447" s="3" t="s">
        <v>59</v>
      </c>
      <c r="C447" s="3" t="s">
        <v>60</v>
      </c>
      <c r="D447" s="3" t="s">
        <v>852</v>
      </c>
      <c r="E447" s="8" t="s">
        <v>853</v>
      </c>
      <c r="F447" s="10" t="s">
        <v>206</v>
      </c>
      <c r="G447" s="241">
        <v>5</v>
      </c>
      <c r="H447" s="31">
        <v>0.30199999999999999</v>
      </c>
      <c r="I447" s="12">
        <v>453.42</v>
      </c>
      <c r="J447" s="12">
        <v>2267.1</v>
      </c>
      <c r="K447" s="12">
        <v>316.66999999999996</v>
      </c>
      <c r="L447" s="12">
        <v>1583.35</v>
      </c>
      <c r="M447" s="12">
        <v>770.09</v>
      </c>
      <c r="N447" s="12">
        <v>3850.45</v>
      </c>
    </row>
    <row r="448" spans="1:14" ht="37.5" hidden="1" outlineLevel="1" x14ac:dyDescent="0.25">
      <c r="A448" s="2" t="s">
        <v>1405</v>
      </c>
      <c r="B448" s="4" t="s">
        <v>221</v>
      </c>
      <c r="C448" s="4" t="s">
        <v>60</v>
      </c>
      <c r="D448" s="4" t="s">
        <v>855</v>
      </c>
      <c r="E448" s="9" t="s">
        <v>856</v>
      </c>
      <c r="F448" s="11" t="s">
        <v>206</v>
      </c>
      <c r="G448" s="240">
        <v>18</v>
      </c>
      <c r="H448" s="32">
        <v>0.30199999999999999</v>
      </c>
      <c r="I448" s="13">
        <v>87.690000000000012</v>
      </c>
      <c r="J448" s="13">
        <v>1578.42</v>
      </c>
      <c r="K448" s="13">
        <v>18.600000000000001</v>
      </c>
      <c r="L448" s="13">
        <v>334.8</v>
      </c>
      <c r="M448" s="13">
        <v>106.29</v>
      </c>
      <c r="N448" s="13">
        <v>1913.22</v>
      </c>
    </row>
    <row r="449" spans="1:14" ht="25" hidden="1" outlineLevel="1" x14ac:dyDescent="0.25">
      <c r="A449" s="1" t="s">
        <v>1406</v>
      </c>
      <c r="B449" s="3" t="s">
        <v>59</v>
      </c>
      <c r="C449" s="3" t="s">
        <v>458</v>
      </c>
      <c r="D449" s="3" t="s">
        <v>741</v>
      </c>
      <c r="E449" s="8" t="s">
        <v>742</v>
      </c>
      <c r="F449" s="10" t="s">
        <v>206</v>
      </c>
      <c r="G449" s="241">
        <v>18</v>
      </c>
      <c r="H449" s="31">
        <v>0.30199999999999999</v>
      </c>
      <c r="I449" s="12">
        <v>3.04</v>
      </c>
      <c r="J449" s="12">
        <v>54.72</v>
      </c>
      <c r="K449" s="12">
        <v>0</v>
      </c>
      <c r="L449" s="12">
        <v>0</v>
      </c>
      <c r="M449" s="12">
        <v>3.04</v>
      </c>
      <c r="N449" s="12">
        <v>54.72</v>
      </c>
    </row>
    <row r="450" spans="1:14" hidden="1" outlineLevel="1" x14ac:dyDescent="0.25">
      <c r="A450" s="14" t="s">
        <v>849</v>
      </c>
      <c r="B450" s="50"/>
      <c r="C450" s="51"/>
      <c r="D450" s="51"/>
      <c r="E450" s="51" t="s">
        <v>859</v>
      </c>
      <c r="F450" s="15"/>
      <c r="G450" s="239"/>
      <c r="H450" s="30" t="s">
        <v>26</v>
      </c>
      <c r="I450" s="16"/>
      <c r="J450" s="16">
        <v>99147.29</v>
      </c>
      <c r="K450" s="16"/>
      <c r="L450" s="16">
        <v>5222.5099999999993</v>
      </c>
      <c r="M450" s="16"/>
      <c r="N450" s="16">
        <v>104369.79999999999</v>
      </c>
    </row>
    <row r="451" spans="1:14" ht="25" hidden="1" outlineLevel="1" x14ac:dyDescent="0.25">
      <c r="A451" s="2" t="s">
        <v>851</v>
      </c>
      <c r="B451" s="4" t="s">
        <v>59</v>
      </c>
      <c r="C451" s="4" t="s">
        <v>60</v>
      </c>
      <c r="D451" s="4" t="s">
        <v>257</v>
      </c>
      <c r="E451" s="9" t="s">
        <v>258</v>
      </c>
      <c r="F451" s="11" t="s">
        <v>206</v>
      </c>
      <c r="G451" s="240">
        <v>1</v>
      </c>
      <c r="H451" s="32">
        <v>0.30199999999999999</v>
      </c>
      <c r="I451" s="13">
        <v>105.45</v>
      </c>
      <c r="J451" s="13">
        <v>105.45</v>
      </c>
      <c r="K451" s="13">
        <v>15.97</v>
      </c>
      <c r="L451" s="13">
        <v>15.97</v>
      </c>
      <c r="M451" s="13">
        <v>121.42</v>
      </c>
      <c r="N451" s="13">
        <v>121.42</v>
      </c>
    </row>
    <row r="452" spans="1:14" ht="25" hidden="1" outlineLevel="1" x14ac:dyDescent="0.25">
      <c r="A452" s="1" t="s">
        <v>854</v>
      </c>
      <c r="B452" s="3" t="s">
        <v>221</v>
      </c>
      <c r="C452" s="3" t="s">
        <v>60</v>
      </c>
      <c r="D452" s="3" t="s">
        <v>275</v>
      </c>
      <c r="E452" s="8" t="s">
        <v>276</v>
      </c>
      <c r="F452" s="10" t="s">
        <v>206</v>
      </c>
      <c r="G452" s="241">
        <v>11</v>
      </c>
      <c r="H452" s="31">
        <v>0.30199999999999999</v>
      </c>
      <c r="I452" s="12">
        <v>591.38</v>
      </c>
      <c r="J452" s="12">
        <v>6505.18</v>
      </c>
      <c r="K452" s="12">
        <v>0</v>
      </c>
      <c r="L452" s="12">
        <v>0</v>
      </c>
      <c r="M452" s="12">
        <v>591.38</v>
      </c>
      <c r="N452" s="12">
        <v>6505.18</v>
      </c>
    </row>
    <row r="453" spans="1:14" ht="25" hidden="1" outlineLevel="1" x14ac:dyDescent="0.25">
      <c r="A453" s="2" t="s">
        <v>857</v>
      </c>
      <c r="B453" s="4" t="s">
        <v>59</v>
      </c>
      <c r="C453" s="4" t="s">
        <v>60</v>
      </c>
      <c r="D453" s="4" t="s">
        <v>396</v>
      </c>
      <c r="E453" s="9" t="s">
        <v>397</v>
      </c>
      <c r="F453" s="11" t="s">
        <v>206</v>
      </c>
      <c r="G453" s="240">
        <v>2</v>
      </c>
      <c r="H453" s="32">
        <v>0.30199999999999999</v>
      </c>
      <c r="I453" s="13">
        <v>1180.3</v>
      </c>
      <c r="J453" s="13">
        <v>2360.6</v>
      </c>
      <c r="K453" s="13">
        <v>75.680000000000007</v>
      </c>
      <c r="L453" s="13">
        <v>151.36000000000001</v>
      </c>
      <c r="M453" s="13">
        <v>1255.98</v>
      </c>
      <c r="N453" s="13">
        <v>2511.96</v>
      </c>
    </row>
    <row r="454" spans="1:14" ht="25" hidden="1" outlineLevel="1" x14ac:dyDescent="0.25">
      <c r="A454" s="1" t="s">
        <v>1407</v>
      </c>
      <c r="B454" s="3" t="s">
        <v>59</v>
      </c>
      <c r="C454" s="3" t="s">
        <v>60</v>
      </c>
      <c r="D454" s="3" t="s">
        <v>278</v>
      </c>
      <c r="E454" s="8" t="s">
        <v>279</v>
      </c>
      <c r="F454" s="10" t="s">
        <v>206</v>
      </c>
      <c r="G454" s="241">
        <v>11</v>
      </c>
      <c r="H454" s="31">
        <v>0.30199999999999999</v>
      </c>
      <c r="I454" s="12">
        <v>2496.15</v>
      </c>
      <c r="J454" s="12">
        <v>27457.65</v>
      </c>
      <c r="K454" s="12">
        <v>23.08</v>
      </c>
      <c r="L454" s="12">
        <v>253.88</v>
      </c>
      <c r="M454" s="12">
        <v>2519.23</v>
      </c>
      <c r="N454" s="12">
        <v>27711.53</v>
      </c>
    </row>
    <row r="455" spans="1:14" ht="25" hidden="1" outlineLevel="1" x14ac:dyDescent="0.25">
      <c r="A455" s="2" t="s">
        <v>1408</v>
      </c>
      <c r="B455" s="4" t="s">
        <v>221</v>
      </c>
      <c r="C455" s="4" t="s">
        <v>60</v>
      </c>
      <c r="D455" s="4" t="s">
        <v>865</v>
      </c>
      <c r="E455" s="9" t="s">
        <v>866</v>
      </c>
      <c r="F455" s="11" t="s">
        <v>206</v>
      </c>
      <c r="G455" s="240">
        <v>2</v>
      </c>
      <c r="H455" s="32">
        <v>0.30199999999999999</v>
      </c>
      <c r="I455" s="13">
        <v>322.33999999999997</v>
      </c>
      <c r="J455" s="13">
        <v>644.67999999999995</v>
      </c>
      <c r="K455" s="13">
        <v>0</v>
      </c>
      <c r="L455" s="13">
        <v>0</v>
      </c>
      <c r="M455" s="13">
        <v>322.33999999999997</v>
      </c>
      <c r="N455" s="13">
        <v>644.67999999999995</v>
      </c>
    </row>
    <row r="456" spans="1:14" ht="25" hidden="1" outlineLevel="1" x14ac:dyDescent="0.25">
      <c r="A456" s="1" t="s">
        <v>1409</v>
      </c>
      <c r="B456" s="3" t="s">
        <v>59</v>
      </c>
      <c r="C456" s="3" t="s">
        <v>60</v>
      </c>
      <c r="D456" s="3" t="s">
        <v>291</v>
      </c>
      <c r="E456" s="8" t="s">
        <v>292</v>
      </c>
      <c r="F456" s="10" t="s">
        <v>206</v>
      </c>
      <c r="G456" s="241">
        <v>11</v>
      </c>
      <c r="H456" s="31">
        <v>0.30199999999999999</v>
      </c>
      <c r="I456" s="12">
        <v>768.16000000000008</v>
      </c>
      <c r="J456" s="12">
        <v>8449.76</v>
      </c>
      <c r="K456" s="12">
        <v>50.55</v>
      </c>
      <c r="L456" s="12">
        <v>556.04999999999995</v>
      </c>
      <c r="M456" s="12">
        <v>818.71</v>
      </c>
      <c r="N456" s="12">
        <v>9005.81</v>
      </c>
    </row>
    <row r="457" spans="1:14" ht="50" hidden="1" outlineLevel="1" x14ac:dyDescent="0.25">
      <c r="A457" s="2" t="s">
        <v>1410</v>
      </c>
      <c r="B457" s="4" t="s">
        <v>59</v>
      </c>
      <c r="C457" s="4" t="s">
        <v>60</v>
      </c>
      <c r="D457" s="4" t="s">
        <v>869</v>
      </c>
      <c r="E457" s="9" t="s">
        <v>870</v>
      </c>
      <c r="F457" s="11" t="s">
        <v>206</v>
      </c>
      <c r="G457" s="240">
        <v>22</v>
      </c>
      <c r="H457" s="32">
        <v>0.30199999999999999</v>
      </c>
      <c r="I457" s="13">
        <v>1451.34</v>
      </c>
      <c r="J457" s="13">
        <v>31929.48</v>
      </c>
      <c r="K457" s="13">
        <v>99.51</v>
      </c>
      <c r="L457" s="13">
        <v>2189.2199999999998</v>
      </c>
      <c r="M457" s="13">
        <v>1550.85</v>
      </c>
      <c r="N457" s="13">
        <v>34118.699999999997</v>
      </c>
    </row>
    <row r="458" spans="1:14" ht="25" hidden="1" outlineLevel="1" x14ac:dyDescent="0.25">
      <c r="A458" s="1" t="s">
        <v>1411</v>
      </c>
      <c r="B458" s="3" t="s">
        <v>59</v>
      </c>
      <c r="C458" s="3" t="s">
        <v>60</v>
      </c>
      <c r="D458" s="3" t="s">
        <v>396</v>
      </c>
      <c r="E458" s="8" t="s">
        <v>397</v>
      </c>
      <c r="F458" s="10" t="s">
        <v>206</v>
      </c>
      <c r="G458" s="241">
        <v>4</v>
      </c>
      <c r="H458" s="31">
        <v>0.30199999999999999</v>
      </c>
      <c r="I458" s="12">
        <v>1180.3</v>
      </c>
      <c r="J458" s="12">
        <v>4721.2</v>
      </c>
      <c r="K458" s="12">
        <v>75.680000000000007</v>
      </c>
      <c r="L458" s="12">
        <v>302.72000000000003</v>
      </c>
      <c r="M458" s="12">
        <v>1255.98</v>
      </c>
      <c r="N458" s="12">
        <v>5023.92</v>
      </c>
    </row>
    <row r="459" spans="1:14" ht="50" hidden="1" outlineLevel="1" x14ac:dyDescent="0.25">
      <c r="A459" s="2" t="s">
        <v>1412</v>
      </c>
      <c r="B459" s="4" t="s">
        <v>59</v>
      </c>
      <c r="C459" s="4" t="s">
        <v>60</v>
      </c>
      <c r="D459" s="4" t="s">
        <v>260</v>
      </c>
      <c r="E459" s="9" t="s">
        <v>261</v>
      </c>
      <c r="F459" s="11" t="s">
        <v>206</v>
      </c>
      <c r="G459" s="240">
        <v>4</v>
      </c>
      <c r="H459" s="32">
        <v>0.30199999999999999</v>
      </c>
      <c r="I459" s="13">
        <v>1835.6200000000001</v>
      </c>
      <c r="J459" s="13">
        <v>7342.48</v>
      </c>
      <c r="K459" s="13">
        <v>107.38</v>
      </c>
      <c r="L459" s="13">
        <v>429.52</v>
      </c>
      <c r="M459" s="13">
        <v>1943</v>
      </c>
      <c r="N459" s="13">
        <v>7772</v>
      </c>
    </row>
    <row r="460" spans="1:14" ht="25" hidden="1" outlineLevel="1" x14ac:dyDescent="0.25">
      <c r="A460" s="1" t="s">
        <v>1413</v>
      </c>
      <c r="B460" s="3" t="s">
        <v>59</v>
      </c>
      <c r="C460" s="3" t="s">
        <v>60</v>
      </c>
      <c r="D460" s="3" t="s">
        <v>874</v>
      </c>
      <c r="E460" s="8" t="s">
        <v>875</v>
      </c>
      <c r="F460" s="10" t="s">
        <v>206</v>
      </c>
      <c r="G460" s="241">
        <v>11</v>
      </c>
      <c r="H460" s="31">
        <v>0.30199999999999999</v>
      </c>
      <c r="I460" s="12">
        <v>63.77</v>
      </c>
      <c r="J460" s="12">
        <v>701.47</v>
      </c>
      <c r="K460" s="12">
        <v>5.45</v>
      </c>
      <c r="L460" s="12">
        <v>59.95</v>
      </c>
      <c r="M460" s="12">
        <v>69.22</v>
      </c>
      <c r="N460" s="12">
        <v>761.42</v>
      </c>
    </row>
    <row r="461" spans="1:14" ht="25" hidden="1" outlineLevel="1" x14ac:dyDescent="0.25">
      <c r="A461" s="2" t="s">
        <v>1414</v>
      </c>
      <c r="B461" s="4" t="s">
        <v>59</v>
      </c>
      <c r="C461" s="4" t="s">
        <v>60</v>
      </c>
      <c r="D461" s="4" t="s">
        <v>877</v>
      </c>
      <c r="E461" s="9" t="s">
        <v>878</v>
      </c>
      <c r="F461" s="11" t="s">
        <v>206</v>
      </c>
      <c r="G461" s="240">
        <v>13</v>
      </c>
      <c r="H461" s="32">
        <v>0.30199999999999999</v>
      </c>
      <c r="I461" s="13">
        <v>8.8000000000000007</v>
      </c>
      <c r="J461" s="13">
        <v>114.4</v>
      </c>
      <c r="K461" s="13">
        <v>5.45</v>
      </c>
      <c r="L461" s="13">
        <v>70.849999999999994</v>
      </c>
      <c r="M461" s="13">
        <v>14.25</v>
      </c>
      <c r="N461" s="13">
        <v>185.25</v>
      </c>
    </row>
    <row r="462" spans="1:14" ht="25" hidden="1" outlineLevel="1" x14ac:dyDescent="0.25">
      <c r="A462" s="1" t="s">
        <v>1415</v>
      </c>
      <c r="B462" s="3" t="s">
        <v>59</v>
      </c>
      <c r="C462" s="3" t="s">
        <v>60</v>
      </c>
      <c r="D462" s="3" t="s">
        <v>880</v>
      </c>
      <c r="E462" s="8" t="s">
        <v>881</v>
      </c>
      <c r="F462" s="10" t="s">
        <v>206</v>
      </c>
      <c r="G462" s="241">
        <v>11</v>
      </c>
      <c r="H462" s="31">
        <v>0.30199999999999999</v>
      </c>
      <c r="I462" s="12">
        <v>273.38</v>
      </c>
      <c r="J462" s="12">
        <v>3007.18</v>
      </c>
      <c r="K462" s="12">
        <v>9.77</v>
      </c>
      <c r="L462" s="12">
        <v>107.47</v>
      </c>
      <c r="M462" s="12">
        <v>283.14999999999998</v>
      </c>
      <c r="N462" s="12">
        <v>3114.65</v>
      </c>
    </row>
    <row r="463" spans="1:14" ht="25" hidden="1" outlineLevel="1" x14ac:dyDescent="0.25">
      <c r="A463" s="2" t="s">
        <v>1416</v>
      </c>
      <c r="B463" s="4" t="s">
        <v>59</v>
      </c>
      <c r="C463" s="4" t="s">
        <v>60</v>
      </c>
      <c r="D463" s="4" t="s">
        <v>880</v>
      </c>
      <c r="E463" s="9" t="s">
        <v>881</v>
      </c>
      <c r="F463" s="11" t="s">
        <v>206</v>
      </c>
      <c r="G463" s="240">
        <v>2</v>
      </c>
      <c r="H463" s="32">
        <v>0.30199999999999999</v>
      </c>
      <c r="I463" s="13">
        <v>273.38</v>
      </c>
      <c r="J463" s="13">
        <v>546.76</v>
      </c>
      <c r="K463" s="13">
        <v>9.77</v>
      </c>
      <c r="L463" s="13">
        <v>19.54</v>
      </c>
      <c r="M463" s="13">
        <v>283.14999999999998</v>
      </c>
      <c r="N463" s="13">
        <v>566.29999999999995</v>
      </c>
    </row>
    <row r="464" spans="1:14" ht="25" hidden="1" outlineLevel="1" x14ac:dyDescent="0.25">
      <c r="A464" s="1" t="s">
        <v>1417</v>
      </c>
      <c r="B464" s="3" t="s">
        <v>59</v>
      </c>
      <c r="C464" s="3" t="s">
        <v>60</v>
      </c>
      <c r="D464" s="3" t="s">
        <v>884</v>
      </c>
      <c r="E464" s="8" t="s">
        <v>885</v>
      </c>
      <c r="F464" s="10" t="s">
        <v>206</v>
      </c>
      <c r="G464" s="241">
        <v>2</v>
      </c>
      <c r="H464" s="31">
        <v>0.30199999999999999</v>
      </c>
      <c r="I464" s="12">
        <v>12.64</v>
      </c>
      <c r="J464" s="12">
        <v>25.28</v>
      </c>
      <c r="K464" s="12">
        <v>3.02</v>
      </c>
      <c r="L464" s="12">
        <v>6.04</v>
      </c>
      <c r="M464" s="12">
        <v>15.66</v>
      </c>
      <c r="N464" s="12">
        <v>31.32</v>
      </c>
    </row>
    <row r="465" spans="1:14" ht="25" hidden="1" outlineLevel="1" x14ac:dyDescent="0.25">
      <c r="A465" s="2" t="s">
        <v>1418</v>
      </c>
      <c r="B465" s="4" t="s">
        <v>59</v>
      </c>
      <c r="C465" s="4" t="s">
        <v>60</v>
      </c>
      <c r="D465" s="4" t="s">
        <v>887</v>
      </c>
      <c r="E465" s="9" t="s">
        <v>888</v>
      </c>
      <c r="F465" s="11" t="s">
        <v>206</v>
      </c>
      <c r="G465" s="240">
        <v>11</v>
      </c>
      <c r="H465" s="32">
        <v>0.30199999999999999</v>
      </c>
      <c r="I465" s="13">
        <v>188.01</v>
      </c>
      <c r="J465" s="13">
        <v>2068.11</v>
      </c>
      <c r="K465" s="13">
        <v>7.26</v>
      </c>
      <c r="L465" s="13">
        <v>79.86</v>
      </c>
      <c r="M465" s="13">
        <v>195.27</v>
      </c>
      <c r="N465" s="13">
        <v>2147.9699999999998</v>
      </c>
    </row>
    <row r="466" spans="1:14" ht="25" hidden="1" outlineLevel="1" x14ac:dyDescent="0.25">
      <c r="A466" s="1" t="s">
        <v>1419</v>
      </c>
      <c r="B466" s="3" t="s">
        <v>59</v>
      </c>
      <c r="C466" s="3" t="s">
        <v>60</v>
      </c>
      <c r="D466" s="3" t="s">
        <v>890</v>
      </c>
      <c r="E466" s="8" t="s">
        <v>891</v>
      </c>
      <c r="F466" s="10" t="s">
        <v>206</v>
      </c>
      <c r="G466" s="241">
        <v>2</v>
      </c>
      <c r="H466" s="31">
        <v>0.30199999999999999</v>
      </c>
      <c r="I466" s="12">
        <v>8.33</v>
      </c>
      <c r="J466" s="12">
        <v>16.66</v>
      </c>
      <c r="K466" s="12">
        <v>4.41</v>
      </c>
      <c r="L466" s="12">
        <v>8.82</v>
      </c>
      <c r="M466" s="12">
        <v>12.74</v>
      </c>
      <c r="N466" s="12">
        <v>25.48</v>
      </c>
    </row>
    <row r="467" spans="1:14" ht="25" hidden="1" outlineLevel="1" x14ac:dyDescent="0.25">
      <c r="A467" s="2" t="s">
        <v>1420</v>
      </c>
      <c r="B467" s="4" t="s">
        <v>59</v>
      </c>
      <c r="C467" s="4" t="s">
        <v>458</v>
      </c>
      <c r="D467" s="4" t="s">
        <v>747</v>
      </c>
      <c r="E467" s="9" t="s">
        <v>748</v>
      </c>
      <c r="F467" s="11" t="s">
        <v>206</v>
      </c>
      <c r="G467" s="240">
        <v>11</v>
      </c>
      <c r="H467" s="32">
        <v>0.30199999999999999</v>
      </c>
      <c r="I467" s="13">
        <v>4.32</v>
      </c>
      <c r="J467" s="13">
        <v>47.52</v>
      </c>
      <c r="K467" s="13">
        <v>0</v>
      </c>
      <c r="L467" s="13">
        <v>0</v>
      </c>
      <c r="M467" s="13">
        <v>4.32</v>
      </c>
      <c r="N467" s="13">
        <v>47.52</v>
      </c>
    </row>
    <row r="468" spans="1:14" ht="25" hidden="1" outlineLevel="1" x14ac:dyDescent="0.25">
      <c r="A468" s="1" t="s">
        <v>1421</v>
      </c>
      <c r="B468" s="3" t="s">
        <v>59</v>
      </c>
      <c r="C468" s="3" t="s">
        <v>458</v>
      </c>
      <c r="D468" s="3" t="s">
        <v>741</v>
      </c>
      <c r="E468" s="8" t="s">
        <v>742</v>
      </c>
      <c r="F468" s="10" t="s">
        <v>206</v>
      </c>
      <c r="G468" s="241">
        <v>6</v>
      </c>
      <c r="H468" s="31">
        <v>0.30199999999999999</v>
      </c>
      <c r="I468" s="12">
        <v>3.04</v>
      </c>
      <c r="J468" s="12">
        <v>18.239999999999998</v>
      </c>
      <c r="K468" s="12">
        <v>0</v>
      </c>
      <c r="L468" s="12">
        <v>0</v>
      </c>
      <c r="M468" s="12">
        <v>3.04</v>
      </c>
      <c r="N468" s="12">
        <v>18.239999999999998</v>
      </c>
    </row>
    <row r="469" spans="1:14" ht="25" hidden="1" outlineLevel="1" x14ac:dyDescent="0.25">
      <c r="A469" s="2" t="s">
        <v>1422</v>
      </c>
      <c r="B469" s="4" t="s">
        <v>59</v>
      </c>
      <c r="C469" s="4" t="s">
        <v>458</v>
      </c>
      <c r="D469" s="4" t="s">
        <v>751</v>
      </c>
      <c r="E469" s="9" t="s">
        <v>752</v>
      </c>
      <c r="F469" s="11" t="s">
        <v>206</v>
      </c>
      <c r="G469" s="240">
        <v>4</v>
      </c>
      <c r="H469" s="32">
        <v>0.30199999999999999</v>
      </c>
      <c r="I469" s="13">
        <v>8.65</v>
      </c>
      <c r="J469" s="13">
        <v>34.6</v>
      </c>
      <c r="K469" s="13">
        <v>0</v>
      </c>
      <c r="L469" s="13">
        <v>0</v>
      </c>
      <c r="M469" s="13">
        <v>8.65</v>
      </c>
      <c r="N469" s="13">
        <v>34.6</v>
      </c>
    </row>
    <row r="470" spans="1:14" ht="37.5" hidden="1" outlineLevel="1" x14ac:dyDescent="0.25">
      <c r="A470" s="1" t="s">
        <v>1423</v>
      </c>
      <c r="B470" s="3" t="s">
        <v>59</v>
      </c>
      <c r="C470" s="3" t="s">
        <v>60</v>
      </c>
      <c r="D470" s="3" t="s">
        <v>896</v>
      </c>
      <c r="E470" s="8" t="s">
        <v>897</v>
      </c>
      <c r="F470" s="10" t="s">
        <v>206</v>
      </c>
      <c r="G470" s="241">
        <v>11</v>
      </c>
      <c r="H470" s="31">
        <v>0.30199999999999999</v>
      </c>
      <c r="I470" s="12">
        <v>45.78</v>
      </c>
      <c r="J470" s="12">
        <v>503.58</v>
      </c>
      <c r="K470" s="12">
        <v>9.42</v>
      </c>
      <c r="L470" s="12">
        <v>103.62</v>
      </c>
      <c r="M470" s="12">
        <v>55.2</v>
      </c>
      <c r="N470" s="12">
        <v>607.20000000000005</v>
      </c>
    </row>
    <row r="471" spans="1:14" ht="37.5" hidden="1" outlineLevel="1" x14ac:dyDescent="0.25">
      <c r="A471" s="2" t="s">
        <v>1424</v>
      </c>
      <c r="B471" s="4" t="s">
        <v>59</v>
      </c>
      <c r="C471" s="4" t="s">
        <v>60</v>
      </c>
      <c r="D471" s="4" t="s">
        <v>899</v>
      </c>
      <c r="E471" s="9" t="s">
        <v>900</v>
      </c>
      <c r="F471" s="11" t="s">
        <v>206</v>
      </c>
      <c r="G471" s="240">
        <v>11</v>
      </c>
      <c r="H471" s="32">
        <v>0.30199999999999999</v>
      </c>
      <c r="I471" s="13">
        <v>11.08</v>
      </c>
      <c r="J471" s="13">
        <v>121.88</v>
      </c>
      <c r="K471" s="13">
        <v>6.22</v>
      </c>
      <c r="L471" s="13">
        <v>68.42</v>
      </c>
      <c r="M471" s="13">
        <v>17.3</v>
      </c>
      <c r="N471" s="13">
        <v>190.3</v>
      </c>
    </row>
    <row r="472" spans="1:14" ht="37.5" hidden="1" outlineLevel="1" x14ac:dyDescent="0.25">
      <c r="A472" s="1" t="s">
        <v>1425</v>
      </c>
      <c r="B472" s="3" t="s">
        <v>59</v>
      </c>
      <c r="C472" s="3" t="s">
        <v>60</v>
      </c>
      <c r="D472" s="3" t="s">
        <v>902</v>
      </c>
      <c r="E472" s="8" t="s">
        <v>903</v>
      </c>
      <c r="F472" s="10" t="s">
        <v>206</v>
      </c>
      <c r="G472" s="241">
        <v>4</v>
      </c>
      <c r="H472" s="31">
        <v>0.30199999999999999</v>
      </c>
      <c r="I472" s="12">
        <v>12.54</v>
      </c>
      <c r="J472" s="12">
        <v>50.16</v>
      </c>
      <c r="K472" s="12">
        <v>6.74</v>
      </c>
      <c r="L472" s="12">
        <v>26.96</v>
      </c>
      <c r="M472" s="12">
        <v>19.28</v>
      </c>
      <c r="N472" s="12">
        <v>77.12</v>
      </c>
    </row>
    <row r="473" spans="1:14" ht="37.5" hidden="1" outlineLevel="1" x14ac:dyDescent="0.25">
      <c r="A473" s="2" t="s">
        <v>1426</v>
      </c>
      <c r="B473" s="4" t="s">
        <v>59</v>
      </c>
      <c r="C473" s="4" t="s">
        <v>60</v>
      </c>
      <c r="D473" s="4" t="s">
        <v>905</v>
      </c>
      <c r="E473" s="9" t="s">
        <v>906</v>
      </c>
      <c r="F473" s="11" t="s">
        <v>206</v>
      </c>
      <c r="G473" s="240">
        <v>4</v>
      </c>
      <c r="H473" s="32">
        <v>0.30199999999999999</v>
      </c>
      <c r="I473" s="13">
        <v>21.09</v>
      </c>
      <c r="J473" s="13">
        <v>84.36</v>
      </c>
      <c r="K473" s="13">
        <v>8.08</v>
      </c>
      <c r="L473" s="13">
        <v>32.32</v>
      </c>
      <c r="M473" s="13">
        <v>29.17</v>
      </c>
      <c r="N473" s="13">
        <v>116.68</v>
      </c>
    </row>
    <row r="474" spans="1:14" hidden="1" outlineLevel="1" x14ac:dyDescent="0.25">
      <c r="A474" s="1" t="s">
        <v>1427</v>
      </c>
      <c r="B474" s="3" t="s">
        <v>59</v>
      </c>
      <c r="C474" s="3" t="s">
        <v>458</v>
      </c>
      <c r="D474" s="3" t="s">
        <v>908</v>
      </c>
      <c r="E474" s="8" t="s">
        <v>909</v>
      </c>
      <c r="F474" s="10" t="s">
        <v>206</v>
      </c>
      <c r="G474" s="241">
        <v>11</v>
      </c>
      <c r="H474" s="31">
        <v>0.30199999999999999</v>
      </c>
      <c r="I474" s="12">
        <v>32.9</v>
      </c>
      <c r="J474" s="12">
        <v>361.9</v>
      </c>
      <c r="K474" s="12">
        <v>0</v>
      </c>
      <c r="L474" s="12">
        <v>0</v>
      </c>
      <c r="M474" s="12">
        <v>32.9</v>
      </c>
      <c r="N474" s="12">
        <v>361.9</v>
      </c>
    </row>
    <row r="475" spans="1:14" ht="37.5" hidden="1" outlineLevel="1" x14ac:dyDescent="0.25">
      <c r="A475" s="2" t="s">
        <v>1428</v>
      </c>
      <c r="B475" s="4" t="s">
        <v>221</v>
      </c>
      <c r="C475" s="4" t="s">
        <v>60</v>
      </c>
      <c r="D475" s="4" t="s">
        <v>911</v>
      </c>
      <c r="E475" s="9" t="s">
        <v>912</v>
      </c>
      <c r="F475" s="11" t="s">
        <v>206</v>
      </c>
      <c r="G475" s="240">
        <v>2</v>
      </c>
      <c r="H475" s="32">
        <v>0.30199999999999999</v>
      </c>
      <c r="I475" s="13">
        <v>16.720000000000002</v>
      </c>
      <c r="J475" s="13">
        <v>33.44</v>
      </c>
      <c r="K475" s="13">
        <v>6.36</v>
      </c>
      <c r="L475" s="13">
        <v>12.72</v>
      </c>
      <c r="M475" s="13">
        <v>23.08</v>
      </c>
      <c r="N475" s="13">
        <v>46.16</v>
      </c>
    </row>
    <row r="476" spans="1:14" ht="37.5" hidden="1" outlineLevel="1" x14ac:dyDescent="0.25">
      <c r="A476" s="1" t="s">
        <v>1429</v>
      </c>
      <c r="B476" s="3" t="s">
        <v>59</v>
      </c>
      <c r="C476" s="3" t="s">
        <v>60</v>
      </c>
      <c r="D476" s="3" t="s">
        <v>914</v>
      </c>
      <c r="E476" s="8" t="s">
        <v>915</v>
      </c>
      <c r="F476" s="10" t="s">
        <v>153</v>
      </c>
      <c r="G476" s="241">
        <v>6.6</v>
      </c>
      <c r="H476" s="31">
        <v>0.30199999999999999</v>
      </c>
      <c r="I476" s="12">
        <v>14</v>
      </c>
      <c r="J476" s="12">
        <v>92.4</v>
      </c>
      <c r="K476" s="12">
        <v>14.33</v>
      </c>
      <c r="L476" s="12">
        <v>94.57</v>
      </c>
      <c r="M476" s="12">
        <v>28.33</v>
      </c>
      <c r="N476" s="12">
        <v>186.97</v>
      </c>
    </row>
    <row r="477" spans="1:14" ht="37.5" hidden="1" outlineLevel="1" x14ac:dyDescent="0.25">
      <c r="A477" s="2" t="s">
        <v>1430</v>
      </c>
      <c r="B477" s="4" t="s">
        <v>59</v>
      </c>
      <c r="C477" s="4" t="s">
        <v>60</v>
      </c>
      <c r="D477" s="4" t="s">
        <v>710</v>
      </c>
      <c r="E477" s="9" t="s">
        <v>711</v>
      </c>
      <c r="F477" s="11" t="s">
        <v>153</v>
      </c>
      <c r="G477" s="240">
        <v>1.2</v>
      </c>
      <c r="H477" s="32">
        <v>0.30199999999999999</v>
      </c>
      <c r="I477" s="13">
        <v>20.3</v>
      </c>
      <c r="J477" s="13">
        <v>24.36</v>
      </c>
      <c r="K477" s="13">
        <v>15.57</v>
      </c>
      <c r="L477" s="13">
        <v>18.68</v>
      </c>
      <c r="M477" s="13">
        <v>35.869999999999997</v>
      </c>
      <c r="N477" s="13">
        <v>43.04</v>
      </c>
    </row>
    <row r="478" spans="1:14" ht="37.5" hidden="1" outlineLevel="1" x14ac:dyDescent="0.25">
      <c r="A478" s="1" t="s">
        <v>1431</v>
      </c>
      <c r="B478" s="3" t="s">
        <v>59</v>
      </c>
      <c r="C478" s="3" t="s">
        <v>60</v>
      </c>
      <c r="D478" s="3" t="s">
        <v>721</v>
      </c>
      <c r="E478" s="8" t="s">
        <v>722</v>
      </c>
      <c r="F478" s="10" t="s">
        <v>153</v>
      </c>
      <c r="G478" s="241">
        <v>1.2</v>
      </c>
      <c r="H478" s="31">
        <v>0.30199999999999999</v>
      </c>
      <c r="I478" s="12">
        <v>26</v>
      </c>
      <c r="J478" s="12">
        <v>31.2</v>
      </c>
      <c r="K478" s="12">
        <v>18.670000000000002</v>
      </c>
      <c r="L478" s="12">
        <v>22.4</v>
      </c>
      <c r="M478" s="12">
        <v>44.67</v>
      </c>
      <c r="N478" s="12">
        <v>53.6</v>
      </c>
    </row>
    <row r="479" spans="1:14" ht="37.5" hidden="1" outlineLevel="1" x14ac:dyDescent="0.25">
      <c r="A479" s="2" t="s">
        <v>1432</v>
      </c>
      <c r="B479" s="4" t="s">
        <v>59</v>
      </c>
      <c r="C479" s="4" t="s">
        <v>60</v>
      </c>
      <c r="D479" s="4" t="s">
        <v>896</v>
      </c>
      <c r="E479" s="9" t="s">
        <v>897</v>
      </c>
      <c r="F479" s="11" t="s">
        <v>206</v>
      </c>
      <c r="G479" s="240">
        <v>11</v>
      </c>
      <c r="H479" s="32">
        <v>0.30199999999999999</v>
      </c>
      <c r="I479" s="13">
        <v>45.78</v>
      </c>
      <c r="J479" s="13">
        <v>503.58</v>
      </c>
      <c r="K479" s="13">
        <v>9.42</v>
      </c>
      <c r="L479" s="13">
        <v>103.62</v>
      </c>
      <c r="M479" s="13">
        <v>55.2</v>
      </c>
      <c r="N479" s="13">
        <v>607.20000000000005</v>
      </c>
    </row>
    <row r="480" spans="1:14" ht="37.5" hidden="1" outlineLevel="1" x14ac:dyDescent="0.25">
      <c r="A480" s="1" t="s">
        <v>1433</v>
      </c>
      <c r="B480" s="3" t="s">
        <v>59</v>
      </c>
      <c r="C480" s="3" t="s">
        <v>60</v>
      </c>
      <c r="D480" s="3" t="s">
        <v>920</v>
      </c>
      <c r="E480" s="8" t="s">
        <v>921</v>
      </c>
      <c r="F480" s="10" t="s">
        <v>206</v>
      </c>
      <c r="G480" s="241">
        <v>3</v>
      </c>
      <c r="H480" s="31">
        <v>0.30199999999999999</v>
      </c>
      <c r="I480" s="12">
        <v>4.74</v>
      </c>
      <c r="J480" s="12">
        <v>14.22</v>
      </c>
      <c r="K480" s="12">
        <v>2.81</v>
      </c>
      <c r="L480" s="12">
        <v>8.43</v>
      </c>
      <c r="M480" s="12">
        <v>7.55</v>
      </c>
      <c r="N480" s="12">
        <v>22.65</v>
      </c>
    </row>
    <row r="481" spans="1:14" ht="37.5" hidden="1" outlineLevel="1" x14ac:dyDescent="0.25">
      <c r="A481" s="2" t="s">
        <v>1434</v>
      </c>
      <c r="B481" s="4" t="s">
        <v>59</v>
      </c>
      <c r="C481" s="4" t="s">
        <v>60</v>
      </c>
      <c r="D481" s="4" t="s">
        <v>923</v>
      </c>
      <c r="E481" s="9" t="s">
        <v>924</v>
      </c>
      <c r="F481" s="11" t="s">
        <v>206</v>
      </c>
      <c r="G481" s="240">
        <v>32</v>
      </c>
      <c r="H481" s="32">
        <v>0.30199999999999999</v>
      </c>
      <c r="I481" s="13">
        <v>33.229999999999997</v>
      </c>
      <c r="J481" s="13">
        <v>1063.3599999999999</v>
      </c>
      <c r="K481" s="13">
        <v>12.96</v>
      </c>
      <c r="L481" s="13">
        <v>414.72</v>
      </c>
      <c r="M481" s="13">
        <v>46.19</v>
      </c>
      <c r="N481" s="13">
        <v>1478.08</v>
      </c>
    </row>
    <row r="482" spans="1:14" ht="37.5" hidden="1" outlineLevel="1" x14ac:dyDescent="0.25">
      <c r="A482" s="1" t="s">
        <v>1435</v>
      </c>
      <c r="B482" s="3" t="s">
        <v>59</v>
      </c>
      <c r="C482" s="3" t="s">
        <v>60</v>
      </c>
      <c r="D482" s="3" t="s">
        <v>923</v>
      </c>
      <c r="E482" s="8" t="s">
        <v>924</v>
      </c>
      <c r="F482" s="10" t="s">
        <v>206</v>
      </c>
      <c r="G482" s="241">
        <v>5</v>
      </c>
      <c r="H482" s="31">
        <v>0.30199999999999999</v>
      </c>
      <c r="I482" s="12">
        <v>33.229999999999997</v>
      </c>
      <c r="J482" s="12">
        <v>166.15</v>
      </c>
      <c r="K482" s="12">
        <v>12.96</v>
      </c>
      <c r="L482" s="12">
        <v>64.8</v>
      </c>
      <c r="M482" s="12">
        <v>46.19</v>
      </c>
      <c r="N482" s="12">
        <v>230.95</v>
      </c>
    </row>
    <row r="483" spans="1:14" hidden="1" outlineLevel="1" x14ac:dyDescent="0.25">
      <c r="A483" s="14" t="s">
        <v>858</v>
      </c>
      <c r="B483" s="50"/>
      <c r="C483" s="51"/>
      <c r="D483" s="51"/>
      <c r="E483" s="51" t="s">
        <v>980</v>
      </c>
      <c r="F483" s="15"/>
      <c r="G483" s="239"/>
      <c r="H483" s="30" t="s">
        <v>26</v>
      </c>
      <c r="I483" s="16"/>
      <c r="J483" s="16">
        <v>1453.7400000000002</v>
      </c>
      <c r="K483" s="16"/>
      <c r="L483" s="16">
        <v>189.15</v>
      </c>
      <c r="M483" s="16"/>
      <c r="N483" s="16">
        <v>1642.89</v>
      </c>
    </row>
    <row r="484" spans="1:14" ht="25" hidden="1" outlineLevel="1" x14ac:dyDescent="0.25">
      <c r="A484" s="2" t="s">
        <v>860</v>
      </c>
      <c r="B484" s="4" t="s">
        <v>59</v>
      </c>
      <c r="C484" s="4" t="s">
        <v>60</v>
      </c>
      <c r="D484" s="4" t="s">
        <v>982</v>
      </c>
      <c r="E484" s="9" t="s">
        <v>983</v>
      </c>
      <c r="F484" s="11" t="s">
        <v>206</v>
      </c>
      <c r="G484" s="240">
        <v>10</v>
      </c>
      <c r="H484" s="32">
        <v>0.30199999999999999</v>
      </c>
      <c r="I484" s="13">
        <v>107.99000000000001</v>
      </c>
      <c r="J484" s="13">
        <v>1079.9000000000001</v>
      </c>
      <c r="K484" s="13">
        <v>10.81</v>
      </c>
      <c r="L484" s="13">
        <v>108.1</v>
      </c>
      <c r="M484" s="13">
        <v>118.8</v>
      </c>
      <c r="N484" s="13">
        <v>1188</v>
      </c>
    </row>
    <row r="485" spans="1:14" ht="25" hidden="1" outlineLevel="1" x14ac:dyDescent="0.25">
      <c r="A485" s="1" t="s">
        <v>861</v>
      </c>
      <c r="B485" s="3" t="s">
        <v>59</v>
      </c>
      <c r="C485" s="3" t="s">
        <v>60</v>
      </c>
      <c r="D485" s="3" t="s">
        <v>985</v>
      </c>
      <c r="E485" s="8" t="s">
        <v>986</v>
      </c>
      <c r="F485" s="10" t="s">
        <v>206</v>
      </c>
      <c r="G485" s="241">
        <v>3</v>
      </c>
      <c r="H485" s="31">
        <v>0.30199999999999999</v>
      </c>
      <c r="I485" s="12">
        <v>102.08</v>
      </c>
      <c r="J485" s="12">
        <v>306.24</v>
      </c>
      <c r="K485" s="12">
        <v>10.81</v>
      </c>
      <c r="L485" s="12">
        <v>32.43</v>
      </c>
      <c r="M485" s="12">
        <v>112.89</v>
      </c>
      <c r="N485" s="12">
        <v>338.67</v>
      </c>
    </row>
    <row r="486" spans="1:14" ht="25" hidden="1" outlineLevel="1" x14ac:dyDescent="0.25">
      <c r="A486" s="2" t="s">
        <v>862</v>
      </c>
      <c r="B486" s="4" t="s">
        <v>59</v>
      </c>
      <c r="C486" s="4" t="s">
        <v>60</v>
      </c>
      <c r="D486" s="4" t="s">
        <v>988</v>
      </c>
      <c r="E486" s="9" t="s">
        <v>989</v>
      </c>
      <c r="F486" s="11" t="s">
        <v>206</v>
      </c>
      <c r="G486" s="240">
        <v>3</v>
      </c>
      <c r="H486" s="32">
        <v>0.30199999999999999</v>
      </c>
      <c r="I486" s="13">
        <v>3.0599999999999996</v>
      </c>
      <c r="J486" s="13">
        <v>9.18</v>
      </c>
      <c r="K486" s="13">
        <v>1.87</v>
      </c>
      <c r="L486" s="13">
        <v>5.61</v>
      </c>
      <c r="M486" s="13">
        <v>4.93</v>
      </c>
      <c r="N486" s="13">
        <v>14.79</v>
      </c>
    </row>
    <row r="487" spans="1:14" ht="37.5" hidden="1" outlineLevel="1" x14ac:dyDescent="0.25">
      <c r="A487" s="1" t="s">
        <v>863</v>
      </c>
      <c r="B487" s="3" t="s">
        <v>59</v>
      </c>
      <c r="C487" s="3" t="s">
        <v>60</v>
      </c>
      <c r="D487" s="3" t="s">
        <v>991</v>
      </c>
      <c r="E487" s="8" t="s">
        <v>992</v>
      </c>
      <c r="F487" s="10" t="s">
        <v>206</v>
      </c>
      <c r="G487" s="241">
        <v>23</v>
      </c>
      <c r="H487" s="31">
        <v>0.30199999999999999</v>
      </c>
      <c r="I487" s="12">
        <v>2.5399999999999996</v>
      </c>
      <c r="J487" s="12">
        <v>58.42</v>
      </c>
      <c r="K487" s="12">
        <v>1.87</v>
      </c>
      <c r="L487" s="12">
        <v>43.01</v>
      </c>
      <c r="M487" s="12">
        <v>4.41</v>
      </c>
      <c r="N487" s="12">
        <v>101.43</v>
      </c>
    </row>
    <row r="488" spans="1:14" collapsed="1" x14ac:dyDescent="0.25">
      <c r="A488" s="37" t="s">
        <v>993</v>
      </c>
      <c r="B488" s="48"/>
      <c r="C488" s="49"/>
      <c r="D488" s="49"/>
      <c r="E488" s="49" t="s">
        <v>613</v>
      </c>
      <c r="F488" s="38"/>
      <c r="G488" s="238"/>
      <c r="H488" s="39" t="s">
        <v>26</v>
      </c>
      <c r="I488" s="40"/>
      <c r="J488" s="40">
        <v>38409.19999999999</v>
      </c>
      <c r="K488" s="40"/>
      <c r="L488" s="40">
        <v>3330.7000000000003</v>
      </c>
      <c r="M488" s="40"/>
      <c r="N488" s="40">
        <v>41739.939999999995</v>
      </c>
    </row>
    <row r="489" spans="1:14" hidden="1" outlineLevel="1" x14ac:dyDescent="0.25">
      <c r="A489" s="14" t="s">
        <v>994</v>
      </c>
      <c r="B489" s="50"/>
      <c r="C489" s="51"/>
      <c r="D489" s="51"/>
      <c r="E489" s="51" t="s">
        <v>705</v>
      </c>
      <c r="F489" s="15"/>
      <c r="G489" s="239"/>
      <c r="H489" s="30" t="s">
        <v>26</v>
      </c>
      <c r="I489" s="16"/>
      <c r="J489" s="16">
        <v>1570.52</v>
      </c>
      <c r="K489" s="16"/>
      <c r="L489" s="16">
        <v>1019.4699999999998</v>
      </c>
      <c r="M489" s="16"/>
      <c r="N489" s="16">
        <v>2590.0300000000002</v>
      </c>
    </row>
    <row r="490" spans="1:14" ht="25" hidden="1" outlineLevel="1" x14ac:dyDescent="0.25">
      <c r="A490" s="2" t="s">
        <v>995</v>
      </c>
      <c r="B490" s="4" t="s">
        <v>59</v>
      </c>
      <c r="C490" s="4" t="s">
        <v>60</v>
      </c>
      <c r="D490" s="4" t="s">
        <v>996</v>
      </c>
      <c r="E490" s="9" t="s">
        <v>997</v>
      </c>
      <c r="F490" s="11" t="s">
        <v>153</v>
      </c>
      <c r="G490" s="240">
        <v>2.78</v>
      </c>
      <c r="H490" s="32">
        <v>0.30199999999999999</v>
      </c>
      <c r="I490" s="13">
        <v>56.879999999999995</v>
      </c>
      <c r="J490" s="13">
        <v>158.12</v>
      </c>
      <c r="K490" s="13">
        <v>2.5299999999999998</v>
      </c>
      <c r="L490" s="13">
        <v>7.03</v>
      </c>
      <c r="M490" s="13">
        <v>59.41</v>
      </c>
      <c r="N490" s="13">
        <v>165.15</v>
      </c>
    </row>
    <row r="491" spans="1:14" ht="25" hidden="1" outlineLevel="1" x14ac:dyDescent="0.25">
      <c r="A491" s="1" t="s">
        <v>998</v>
      </c>
      <c r="B491" s="3" t="s">
        <v>59</v>
      </c>
      <c r="C491" s="3" t="s">
        <v>60</v>
      </c>
      <c r="D491" s="3" t="s">
        <v>999</v>
      </c>
      <c r="E491" s="8" t="s">
        <v>1436</v>
      </c>
      <c r="F491" s="10" t="s">
        <v>153</v>
      </c>
      <c r="G491" s="241">
        <v>28.67</v>
      </c>
      <c r="H491" s="31">
        <v>0.30199999999999999</v>
      </c>
      <c r="I491" s="12">
        <v>5.68</v>
      </c>
      <c r="J491" s="12">
        <v>162.84</v>
      </c>
      <c r="K491" s="12">
        <v>0.96</v>
      </c>
      <c r="L491" s="12">
        <v>27.52</v>
      </c>
      <c r="M491" s="12">
        <v>6.64</v>
      </c>
      <c r="N491" s="12">
        <v>190.36</v>
      </c>
    </row>
    <row r="492" spans="1:14" ht="25" hidden="1" outlineLevel="1" x14ac:dyDescent="0.25">
      <c r="A492" s="2" t="s">
        <v>1001</v>
      </c>
      <c r="B492" s="4" t="s">
        <v>59</v>
      </c>
      <c r="C492" s="4" t="s">
        <v>60</v>
      </c>
      <c r="D492" s="4" t="s">
        <v>1002</v>
      </c>
      <c r="E492" s="9" t="s">
        <v>1003</v>
      </c>
      <c r="F492" s="11" t="s">
        <v>153</v>
      </c>
      <c r="G492" s="240">
        <v>20.56</v>
      </c>
      <c r="H492" s="32">
        <v>0.30199999999999999</v>
      </c>
      <c r="I492" s="13">
        <v>25.08</v>
      </c>
      <c r="J492" s="13">
        <v>515.64</v>
      </c>
      <c r="K492" s="13">
        <v>12.89</v>
      </c>
      <c r="L492" s="13">
        <v>265.01</v>
      </c>
      <c r="M492" s="13">
        <v>37.97</v>
      </c>
      <c r="N492" s="13">
        <v>780.66</v>
      </c>
    </row>
    <row r="493" spans="1:14" ht="37.5" hidden="1" outlineLevel="1" x14ac:dyDescent="0.25">
      <c r="A493" s="1" t="s">
        <v>1004</v>
      </c>
      <c r="B493" s="3" t="s">
        <v>59</v>
      </c>
      <c r="C493" s="3" t="s">
        <v>60</v>
      </c>
      <c r="D493" s="3" t="s">
        <v>707</v>
      </c>
      <c r="E493" s="8" t="s">
        <v>708</v>
      </c>
      <c r="F493" s="10" t="s">
        <v>153</v>
      </c>
      <c r="G493" s="241">
        <v>7.97</v>
      </c>
      <c r="H493" s="31">
        <v>0.30199999999999999</v>
      </c>
      <c r="I493" s="12">
        <v>28.19</v>
      </c>
      <c r="J493" s="12">
        <v>224.67</v>
      </c>
      <c r="K493" s="12">
        <v>21.75</v>
      </c>
      <c r="L493" s="12">
        <v>173.34</v>
      </c>
      <c r="M493" s="12">
        <v>49.94</v>
      </c>
      <c r="N493" s="12">
        <v>398.02</v>
      </c>
    </row>
    <row r="494" spans="1:14" ht="37.5" hidden="1" outlineLevel="1" x14ac:dyDescent="0.25">
      <c r="A494" s="2" t="s">
        <v>1005</v>
      </c>
      <c r="B494" s="4" t="s">
        <v>59</v>
      </c>
      <c r="C494" s="4" t="s">
        <v>60</v>
      </c>
      <c r="D494" s="4" t="s">
        <v>710</v>
      </c>
      <c r="E494" s="9" t="s">
        <v>711</v>
      </c>
      <c r="F494" s="11" t="s">
        <v>153</v>
      </c>
      <c r="G494" s="240">
        <v>2.54</v>
      </c>
      <c r="H494" s="32">
        <v>0.30199999999999999</v>
      </c>
      <c r="I494" s="13">
        <v>20.3</v>
      </c>
      <c r="J494" s="13">
        <v>51.56</v>
      </c>
      <c r="K494" s="13">
        <v>15.57</v>
      </c>
      <c r="L494" s="13">
        <v>39.54</v>
      </c>
      <c r="M494" s="13">
        <v>35.869999999999997</v>
      </c>
      <c r="N494" s="13">
        <v>91.1</v>
      </c>
    </row>
    <row r="495" spans="1:14" ht="25" hidden="1" outlineLevel="1" x14ac:dyDescent="0.25">
      <c r="A495" s="1" t="s">
        <v>1006</v>
      </c>
      <c r="B495" s="3" t="s">
        <v>59</v>
      </c>
      <c r="C495" s="3" t="s">
        <v>60</v>
      </c>
      <c r="D495" s="3" t="s">
        <v>716</v>
      </c>
      <c r="E495" s="8" t="s">
        <v>1401</v>
      </c>
      <c r="F495" s="10" t="s">
        <v>153</v>
      </c>
      <c r="G495" s="241">
        <v>2.31</v>
      </c>
      <c r="H495" s="31">
        <v>0.30199999999999999</v>
      </c>
      <c r="I495" s="12">
        <v>22</v>
      </c>
      <c r="J495" s="12">
        <v>50.82</v>
      </c>
      <c r="K495" s="12">
        <v>10.96</v>
      </c>
      <c r="L495" s="12">
        <v>25.31</v>
      </c>
      <c r="M495" s="12">
        <v>32.96</v>
      </c>
      <c r="N495" s="12">
        <v>76.13</v>
      </c>
    </row>
    <row r="496" spans="1:14" ht="37.5" hidden="1" outlineLevel="1" x14ac:dyDescent="0.25">
      <c r="A496" s="2" t="s">
        <v>1007</v>
      </c>
      <c r="B496" s="4" t="s">
        <v>59</v>
      </c>
      <c r="C496" s="4" t="s">
        <v>60</v>
      </c>
      <c r="D496" s="4" t="s">
        <v>710</v>
      </c>
      <c r="E496" s="9" t="s">
        <v>711</v>
      </c>
      <c r="F496" s="11" t="s">
        <v>153</v>
      </c>
      <c r="G496" s="240">
        <v>1.07</v>
      </c>
      <c r="H496" s="32">
        <v>0.30199999999999999</v>
      </c>
      <c r="I496" s="13">
        <v>20.3</v>
      </c>
      <c r="J496" s="13">
        <v>21.72</v>
      </c>
      <c r="K496" s="13">
        <v>15.57</v>
      </c>
      <c r="L496" s="13">
        <v>16.649999999999999</v>
      </c>
      <c r="M496" s="13">
        <v>35.869999999999997</v>
      </c>
      <c r="N496" s="13">
        <v>38.380000000000003</v>
      </c>
    </row>
    <row r="497" spans="1:14" ht="25" hidden="1" outlineLevel="1" x14ac:dyDescent="0.25">
      <c r="A497" s="1" t="s">
        <v>1008</v>
      </c>
      <c r="B497" s="3" t="s">
        <v>59</v>
      </c>
      <c r="C497" s="3" t="s">
        <v>60</v>
      </c>
      <c r="D497" s="3" t="s">
        <v>724</v>
      </c>
      <c r="E497" s="8" t="s">
        <v>1402</v>
      </c>
      <c r="F497" s="10" t="s">
        <v>153</v>
      </c>
      <c r="G497" s="241">
        <v>24.37</v>
      </c>
      <c r="H497" s="31">
        <v>0.30199999999999999</v>
      </c>
      <c r="I497" s="12">
        <v>12.04</v>
      </c>
      <c r="J497" s="12">
        <v>293.41000000000003</v>
      </c>
      <c r="K497" s="12">
        <v>18.600000000000001</v>
      </c>
      <c r="L497" s="12">
        <v>453.28</v>
      </c>
      <c r="M497" s="12">
        <v>30.64</v>
      </c>
      <c r="N497" s="12">
        <v>746.69</v>
      </c>
    </row>
    <row r="498" spans="1:14" ht="25" hidden="1" outlineLevel="1" x14ac:dyDescent="0.25">
      <c r="A498" s="2" t="s">
        <v>1009</v>
      </c>
      <c r="B498" s="4" t="s">
        <v>59</v>
      </c>
      <c r="C498" s="4" t="s">
        <v>60</v>
      </c>
      <c r="D498" s="4" t="s">
        <v>730</v>
      </c>
      <c r="E498" s="9" t="s">
        <v>731</v>
      </c>
      <c r="F498" s="11" t="s">
        <v>153</v>
      </c>
      <c r="G498" s="240">
        <v>5.87</v>
      </c>
      <c r="H498" s="32">
        <v>0.30199999999999999</v>
      </c>
      <c r="I498" s="13">
        <v>15.629999999999999</v>
      </c>
      <c r="J498" s="13">
        <v>91.74</v>
      </c>
      <c r="K498" s="13">
        <v>2.0099999999999998</v>
      </c>
      <c r="L498" s="13">
        <v>11.79</v>
      </c>
      <c r="M498" s="13">
        <v>17.64</v>
      </c>
      <c r="N498" s="13">
        <v>103.54</v>
      </c>
    </row>
    <row r="499" spans="1:14" hidden="1" outlineLevel="1" x14ac:dyDescent="0.25">
      <c r="A499" s="14" t="s">
        <v>1010</v>
      </c>
      <c r="B499" s="50"/>
      <c r="C499" s="51"/>
      <c r="D499" s="51"/>
      <c r="E499" s="51" t="s">
        <v>733</v>
      </c>
      <c r="F499" s="15"/>
      <c r="G499" s="239"/>
      <c r="H499" s="30" t="s">
        <v>26</v>
      </c>
      <c r="I499" s="16"/>
      <c r="J499" s="16">
        <v>1130.46</v>
      </c>
      <c r="K499" s="16"/>
      <c r="L499" s="16">
        <v>440.16</v>
      </c>
      <c r="M499" s="16"/>
      <c r="N499" s="16">
        <v>1570.62</v>
      </c>
    </row>
    <row r="500" spans="1:14" ht="25" hidden="1" outlineLevel="1" x14ac:dyDescent="0.25">
      <c r="A500" s="1" t="s">
        <v>1011</v>
      </c>
      <c r="B500" s="3" t="s">
        <v>59</v>
      </c>
      <c r="C500" s="3" t="s">
        <v>458</v>
      </c>
      <c r="D500" s="3" t="s">
        <v>741</v>
      </c>
      <c r="E500" s="8" t="s">
        <v>742</v>
      </c>
      <c r="F500" s="10" t="s">
        <v>206</v>
      </c>
      <c r="G500" s="241">
        <v>9</v>
      </c>
      <c r="H500" s="31">
        <v>0.30199999999999999</v>
      </c>
      <c r="I500" s="12">
        <v>3.04</v>
      </c>
      <c r="J500" s="12">
        <v>27.36</v>
      </c>
      <c r="K500" s="12">
        <v>0</v>
      </c>
      <c r="L500" s="12">
        <v>0</v>
      </c>
      <c r="M500" s="12">
        <v>3.04</v>
      </c>
      <c r="N500" s="12">
        <v>27.36</v>
      </c>
    </row>
    <row r="501" spans="1:14" hidden="1" outlineLevel="1" x14ac:dyDescent="0.25">
      <c r="A501" s="2" t="s">
        <v>1012</v>
      </c>
      <c r="B501" s="4" t="s">
        <v>59</v>
      </c>
      <c r="C501" s="4" t="s">
        <v>458</v>
      </c>
      <c r="D501" s="4" t="s">
        <v>744</v>
      </c>
      <c r="E501" s="9" t="s">
        <v>745</v>
      </c>
      <c r="F501" s="11" t="s">
        <v>206</v>
      </c>
      <c r="G501" s="240">
        <v>6</v>
      </c>
      <c r="H501" s="32">
        <v>0.30199999999999999</v>
      </c>
      <c r="I501" s="13">
        <v>15.06</v>
      </c>
      <c r="J501" s="13">
        <v>90.36</v>
      </c>
      <c r="K501" s="13">
        <v>0</v>
      </c>
      <c r="L501" s="13">
        <v>0</v>
      </c>
      <c r="M501" s="13">
        <v>15.06</v>
      </c>
      <c r="N501" s="13">
        <v>90.36</v>
      </c>
    </row>
    <row r="502" spans="1:14" ht="25" hidden="1" outlineLevel="1" x14ac:dyDescent="0.25">
      <c r="A502" s="1" t="s">
        <v>1013</v>
      </c>
      <c r="B502" s="3" t="s">
        <v>59</v>
      </c>
      <c r="C502" s="3" t="s">
        <v>60</v>
      </c>
      <c r="D502" s="3" t="s">
        <v>1014</v>
      </c>
      <c r="E502" s="8" t="s">
        <v>1015</v>
      </c>
      <c r="F502" s="10" t="s">
        <v>206</v>
      </c>
      <c r="G502" s="241">
        <v>3</v>
      </c>
      <c r="H502" s="31">
        <v>0.30199999999999999</v>
      </c>
      <c r="I502" s="12">
        <v>10.58</v>
      </c>
      <c r="J502" s="12">
        <v>31.74</v>
      </c>
      <c r="K502" s="12">
        <v>4.57</v>
      </c>
      <c r="L502" s="12">
        <v>13.71</v>
      </c>
      <c r="M502" s="12">
        <v>15.15</v>
      </c>
      <c r="N502" s="12">
        <v>45.45</v>
      </c>
    </row>
    <row r="503" spans="1:14" ht="25" hidden="1" outlineLevel="1" x14ac:dyDescent="0.25">
      <c r="A503" s="2" t="s">
        <v>1016</v>
      </c>
      <c r="B503" s="4" t="s">
        <v>59</v>
      </c>
      <c r="C503" s="4" t="s">
        <v>458</v>
      </c>
      <c r="D503" s="4" t="s">
        <v>747</v>
      </c>
      <c r="E503" s="9" t="s">
        <v>748</v>
      </c>
      <c r="F503" s="11" t="s">
        <v>206</v>
      </c>
      <c r="G503" s="240">
        <v>13</v>
      </c>
      <c r="H503" s="32">
        <v>0.30199999999999999</v>
      </c>
      <c r="I503" s="13">
        <v>4.32</v>
      </c>
      <c r="J503" s="13">
        <v>56.16</v>
      </c>
      <c r="K503" s="13">
        <v>0</v>
      </c>
      <c r="L503" s="13">
        <v>0</v>
      </c>
      <c r="M503" s="13">
        <v>4.32</v>
      </c>
      <c r="N503" s="13">
        <v>56.16</v>
      </c>
    </row>
    <row r="504" spans="1:14" ht="25" hidden="1" outlineLevel="1" x14ac:dyDescent="0.25">
      <c r="A504" s="1" t="s">
        <v>1017</v>
      </c>
      <c r="B504" s="3" t="s">
        <v>59</v>
      </c>
      <c r="C504" s="3" t="s">
        <v>458</v>
      </c>
      <c r="D504" s="3" t="s">
        <v>741</v>
      </c>
      <c r="E504" s="8" t="s">
        <v>742</v>
      </c>
      <c r="F504" s="10" t="s">
        <v>206</v>
      </c>
      <c r="G504" s="241">
        <v>9</v>
      </c>
      <c r="H504" s="31">
        <v>0.30199999999999999</v>
      </c>
      <c r="I504" s="12">
        <v>3.04</v>
      </c>
      <c r="J504" s="12">
        <v>27.36</v>
      </c>
      <c r="K504" s="12">
        <v>0</v>
      </c>
      <c r="L504" s="12">
        <v>0</v>
      </c>
      <c r="M504" s="12">
        <v>3.04</v>
      </c>
      <c r="N504" s="12">
        <v>27.36</v>
      </c>
    </row>
    <row r="505" spans="1:14" ht="37.5" hidden="1" outlineLevel="1" x14ac:dyDescent="0.25">
      <c r="A505" s="2" t="s">
        <v>1018</v>
      </c>
      <c r="B505" s="4" t="s">
        <v>59</v>
      </c>
      <c r="C505" s="4" t="s">
        <v>60</v>
      </c>
      <c r="D505" s="4" t="s">
        <v>896</v>
      </c>
      <c r="E505" s="9" t="s">
        <v>897</v>
      </c>
      <c r="F505" s="11" t="s">
        <v>206</v>
      </c>
      <c r="G505" s="240">
        <v>1</v>
      </c>
      <c r="H505" s="32">
        <v>0.30199999999999999</v>
      </c>
      <c r="I505" s="13">
        <v>45.78</v>
      </c>
      <c r="J505" s="13">
        <v>45.78</v>
      </c>
      <c r="K505" s="13">
        <v>9.42</v>
      </c>
      <c r="L505" s="13">
        <v>9.42</v>
      </c>
      <c r="M505" s="13">
        <v>55.2</v>
      </c>
      <c r="N505" s="13">
        <v>55.2</v>
      </c>
    </row>
    <row r="506" spans="1:14" ht="37.5" hidden="1" outlineLevel="1" x14ac:dyDescent="0.25">
      <c r="A506" s="1" t="s">
        <v>1019</v>
      </c>
      <c r="B506" s="3" t="s">
        <v>59</v>
      </c>
      <c r="C506" s="3" t="s">
        <v>60</v>
      </c>
      <c r="D506" s="3" t="s">
        <v>754</v>
      </c>
      <c r="E506" s="8" t="s">
        <v>755</v>
      </c>
      <c r="F506" s="10" t="s">
        <v>206</v>
      </c>
      <c r="G506" s="241">
        <v>3</v>
      </c>
      <c r="H506" s="31">
        <v>0.30199999999999999</v>
      </c>
      <c r="I506" s="12">
        <v>27.200000000000003</v>
      </c>
      <c r="J506" s="12">
        <v>81.599999999999994</v>
      </c>
      <c r="K506" s="12">
        <v>9.42</v>
      </c>
      <c r="L506" s="12">
        <v>28.26</v>
      </c>
      <c r="M506" s="12">
        <v>36.619999999999997</v>
      </c>
      <c r="N506" s="12">
        <v>109.86</v>
      </c>
    </row>
    <row r="507" spans="1:14" ht="37.5" hidden="1" outlineLevel="1" x14ac:dyDescent="0.25">
      <c r="A507" s="2" t="s">
        <v>1020</v>
      </c>
      <c r="B507" s="4" t="s">
        <v>59</v>
      </c>
      <c r="C507" s="4" t="s">
        <v>60</v>
      </c>
      <c r="D507" s="4" t="s">
        <v>757</v>
      </c>
      <c r="E507" s="9" t="s">
        <v>758</v>
      </c>
      <c r="F507" s="11" t="s">
        <v>206</v>
      </c>
      <c r="G507" s="240">
        <v>2</v>
      </c>
      <c r="H507" s="32">
        <v>0.30199999999999999</v>
      </c>
      <c r="I507" s="13">
        <v>7.55</v>
      </c>
      <c r="J507" s="13">
        <v>15.1</v>
      </c>
      <c r="K507" s="13">
        <v>6.22</v>
      </c>
      <c r="L507" s="13">
        <v>12.44</v>
      </c>
      <c r="M507" s="13">
        <v>13.77</v>
      </c>
      <c r="N507" s="13">
        <v>27.54</v>
      </c>
    </row>
    <row r="508" spans="1:14" ht="37.5" hidden="1" outlineLevel="1" x14ac:dyDescent="0.25">
      <c r="A508" s="1" t="s">
        <v>1021</v>
      </c>
      <c r="B508" s="3" t="s">
        <v>59</v>
      </c>
      <c r="C508" s="3" t="s">
        <v>60</v>
      </c>
      <c r="D508" s="3" t="s">
        <v>760</v>
      </c>
      <c r="E508" s="8" t="s">
        <v>761</v>
      </c>
      <c r="F508" s="10" t="s">
        <v>206</v>
      </c>
      <c r="G508" s="241">
        <v>3</v>
      </c>
      <c r="H508" s="31">
        <v>0.30199999999999999</v>
      </c>
      <c r="I508" s="12">
        <v>13.49</v>
      </c>
      <c r="J508" s="12">
        <v>40.47</v>
      </c>
      <c r="K508" s="12">
        <v>6.74</v>
      </c>
      <c r="L508" s="12">
        <v>20.22</v>
      </c>
      <c r="M508" s="12">
        <v>20.23</v>
      </c>
      <c r="N508" s="12">
        <v>60.69</v>
      </c>
    </row>
    <row r="509" spans="1:14" ht="37.5" hidden="1" outlineLevel="1" x14ac:dyDescent="0.25">
      <c r="A509" s="2" t="s">
        <v>1022</v>
      </c>
      <c r="B509" s="4" t="s">
        <v>59</v>
      </c>
      <c r="C509" s="4" t="s">
        <v>60</v>
      </c>
      <c r="D509" s="4" t="s">
        <v>766</v>
      </c>
      <c r="E509" s="9" t="s">
        <v>767</v>
      </c>
      <c r="F509" s="11" t="s">
        <v>206</v>
      </c>
      <c r="G509" s="240">
        <v>3</v>
      </c>
      <c r="H509" s="32">
        <v>0.30199999999999999</v>
      </c>
      <c r="I509" s="13">
        <v>53.77</v>
      </c>
      <c r="J509" s="13">
        <v>161.31</v>
      </c>
      <c r="K509" s="13">
        <v>12.56</v>
      </c>
      <c r="L509" s="13">
        <v>37.68</v>
      </c>
      <c r="M509" s="13">
        <v>66.33</v>
      </c>
      <c r="N509" s="13">
        <v>198.99</v>
      </c>
    </row>
    <row r="510" spans="1:14" hidden="1" outlineLevel="1" x14ac:dyDescent="0.25">
      <c r="A510" s="1" t="s">
        <v>1023</v>
      </c>
      <c r="B510" s="3" t="s">
        <v>59</v>
      </c>
      <c r="C510" s="3" t="s">
        <v>458</v>
      </c>
      <c r="D510" s="3" t="s">
        <v>769</v>
      </c>
      <c r="E510" s="8" t="s">
        <v>770</v>
      </c>
      <c r="F510" s="10" t="s">
        <v>206</v>
      </c>
      <c r="G510" s="241">
        <v>3</v>
      </c>
      <c r="H510" s="31">
        <v>0.30199999999999999</v>
      </c>
      <c r="I510" s="12">
        <v>11.75</v>
      </c>
      <c r="J510" s="12">
        <v>35.25</v>
      </c>
      <c r="K510" s="12">
        <v>0</v>
      </c>
      <c r="L510" s="12">
        <v>0</v>
      </c>
      <c r="M510" s="12">
        <v>11.75</v>
      </c>
      <c r="N510" s="12">
        <v>35.25</v>
      </c>
    </row>
    <row r="511" spans="1:14" hidden="1" outlineLevel="1" x14ac:dyDescent="0.25">
      <c r="A511" s="2" t="s">
        <v>1024</v>
      </c>
      <c r="B511" s="4" t="s">
        <v>59</v>
      </c>
      <c r="C511" s="4" t="s">
        <v>458</v>
      </c>
      <c r="D511" s="4" t="s">
        <v>775</v>
      </c>
      <c r="E511" s="9" t="s">
        <v>776</v>
      </c>
      <c r="F511" s="11" t="s">
        <v>206</v>
      </c>
      <c r="G511" s="240">
        <v>1</v>
      </c>
      <c r="H511" s="32">
        <v>0.30199999999999999</v>
      </c>
      <c r="I511" s="13">
        <v>27.51</v>
      </c>
      <c r="J511" s="13">
        <v>27.51</v>
      </c>
      <c r="K511" s="13">
        <v>0</v>
      </c>
      <c r="L511" s="13">
        <v>0</v>
      </c>
      <c r="M511" s="13">
        <v>27.51</v>
      </c>
      <c r="N511" s="13">
        <v>27.51</v>
      </c>
    </row>
    <row r="512" spans="1:14" ht="25" hidden="1" outlineLevel="1" x14ac:dyDescent="0.25">
      <c r="A512" s="1" t="s">
        <v>1025</v>
      </c>
      <c r="B512" s="3" t="s">
        <v>59</v>
      </c>
      <c r="C512" s="3" t="s">
        <v>60</v>
      </c>
      <c r="D512" s="3" t="s">
        <v>1026</v>
      </c>
      <c r="E512" s="8" t="s">
        <v>1027</v>
      </c>
      <c r="F512" s="10" t="s">
        <v>206</v>
      </c>
      <c r="G512" s="241">
        <v>1</v>
      </c>
      <c r="H512" s="31">
        <v>0.30199999999999999</v>
      </c>
      <c r="I512" s="12">
        <v>34.71</v>
      </c>
      <c r="J512" s="12">
        <v>34.71</v>
      </c>
      <c r="K512" s="12">
        <v>2.64</v>
      </c>
      <c r="L512" s="12">
        <v>2.64</v>
      </c>
      <c r="M512" s="12">
        <v>37.35</v>
      </c>
      <c r="N512" s="12">
        <v>37.35</v>
      </c>
    </row>
    <row r="513" spans="1:14" ht="37.5" hidden="1" outlineLevel="1" x14ac:dyDescent="0.25">
      <c r="A513" s="2" t="s">
        <v>1028</v>
      </c>
      <c r="B513" s="4" t="s">
        <v>59</v>
      </c>
      <c r="C513" s="4" t="s">
        <v>60</v>
      </c>
      <c r="D513" s="4" t="s">
        <v>1029</v>
      </c>
      <c r="E513" s="9" t="s">
        <v>1030</v>
      </c>
      <c r="F513" s="11" t="s">
        <v>206</v>
      </c>
      <c r="G513" s="240">
        <v>1</v>
      </c>
      <c r="H513" s="32">
        <v>0.30199999999999999</v>
      </c>
      <c r="I513" s="13">
        <v>43.99</v>
      </c>
      <c r="J513" s="13">
        <v>43.99</v>
      </c>
      <c r="K513" s="13">
        <v>11.39</v>
      </c>
      <c r="L513" s="13">
        <v>11.39</v>
      </c>
      <c r="M513" s="13">
        <v>55.38</v>
      </c>
      <c r="N513" s="13">
        <v>55.38</v>
      </c>
    </row>
    <row r="514" spans="1:14" ht="25" hidden="1" outlineLevel="1" x14ac:dyDescent="0.25">
      <c r="A514" s="1" t="s">
        <v>1031</v>
      </c>
      <c r="B514" s="3" t="s">
        <v>59</v>
      </c>
      <c r="C514" s="3" t="s">
        <v>60</v>
      </c>
      <c r="D514" s="3" t="s">
        <v>781</v>
      </c>
      <c r="E514" s="8" t="s">
        <v>782</v>
      </c>
      <c r="F514" s="10" t="s">
        <v>206</v>
      </c>
      <c r="G514" s="241">
        <v>21</v>
      </c>
      <c r="H514" s="31">
        <v>0.30199999999999999</v>
      </c>
      <c r="I514" s="12">
        <v>4.96</v>
      </c>
      <c r="J514" s="12">
        <v>104.16</v>
      </c>
      <c r="K514" s="12">
        <v>7.42</v>
      </c>
      <c r="L514" s="12">
        <v>155.82</v>
      </c>
      <c r="M514" s="12">
        <v>12.38</v>
      </c>
      <c r="N514" s="12">
        <v>259.98</v>
      </c>
    </row>
    <row r="515" spans="1:14" ht="25" hidden="1" outlineLevel="1" x14ac:dyDescent="0.25">
      <c r="A515" s="2" t="s">
        <v>1032</v>
      </c>
      <c r="B515" s="4" t="s">
        <v>59</v>
      </c>
      <c r="C515" s="4" t="s">
        <v>60</v>
      </c>
      <c r="D515" s="4" t="s">
        <v>784</v>
      </c>
      <c r="E515" s="9" t="s">
        <v>785</v>
      </c>
      <c r="F515" s="11" t="s">
        <v>206</v>
      </c>
      <c r="G515" s="240">
        <v>14</v>
      </c>
      <c r="H515" s="32">
        <v>0.30199999999999999</v>
      </c>
      <c r="I515" s="13">
        <v>4.2</v>
      </c>
      <c r="J515" s="13">
        <v>58.8</v>
      </c>
      <c r="K515" s="13">
        <v>4.95</v>
      </c>
      <c r="L515" s="13">
        <v>69.3</v>
      </c>
      <c r="M515" s="13">
        <v>9.15</v>
      </c>
      <c r="N515" s="13">
        <v>128.1</v>
      </c>
    </row>
    <row r="516" spans="1:14" ht="25" hidden="1" outlineLevel="1" x14ac:dyDescent="0.25">
      <c r="A516" s="1" t="s">
        <v>1033</v>
      </c>
      <c r="B516" s="3" t="s">
        <v>59</v>
      </c>
      <c r="C516" s="3" t="s">
        <v>60</v>
      </c>
      <c r="D516" s="3" t="s">
        <v>787</v>
      </c>
      <c r="E516" s="8" t="s">
        <v>788</v>
      </c>
      <c r="F516" s="10" t="s">
        <v>206</v>
      </c>
      <c r="G516" s="241">
        <v>4</v>
      </c>
      <c r="H516" s="31">
        <v>0.30199999999999999</v>
      </c>
      <c r="I516" s="12">
        <v>7.16</v>
      </c>
      <c r="J516" s="12">
        <v>28.64</v>
      </c>
      <c r="K516" s="12">
        <v>9.9</v>
      </c>
      <c r="L516" s="12">
        <v>39.6</v>
      </c>
      <c r="M516" s="12">
        <v>17.059999999999999</v>
      </c>
      <c r="N516" s="12">
        <v>68.239999999999995</v>
      </c>
    </row>
    <row r="517" spans="1:14" hidden="1" outlineLevel="1" x14ac:dyDescent="0.25">
      <c r="A517" s="2" t="s">
        <v>1034</v>
      </c>
      <c r="B517" s="4" t="s">
        <v>59</v>
      </c>
      <c r="C517" s="4" t="s">
        <v>458</v>
      </c>
      <c r="D517" s="4" t="s">
        <v>793</v>
      </c>
      <c r="E517" s="9" t="s">
        <v>794</v>
      </c>
      <c r="F517" s="11" t="s">
        <v>206</v>
      </c>
      <c r="G517" s="240">
        <v>14</v>
      </c>
      <c r="H517" s="32">
        <v>0.30199999999999999</v>
      </c>
      <c r="I517" s="13">
        <v>2.2000000000000002</v>
      </c>
      <c r="J517" s="13">
        <v>30.8</v>
      </c>
      <c r="K517" s="13">
        <v>0</v>
      </c>
      <c r="L517" s="13">
        <v>0</v>
      </c>
      <c r="M517" s="13">
        <v>2.2000000000000002</v>
      </c>
      <c r="N517" s="13">
        <v>30.8</v>
      </c>
    </row>
    <row r="518" spans="1:14" ht="25" hidden="1" outlineLevel="1" x14ac:dyDescent="0.25">
      <c r="A518" s="1" t="s">
        <v>1035</v>
      </c>
      <c r="B518" s="3" t="s">
        <v>59</v>
      </c>
      <c r="C518" s="3" t="s">
        <v>60</v>
      </c>
      <c r="D518" s="3" t="s">
        <v>1036</v>
      </c>
      <c r="E518" s="8" t="s">
        <v>1037</v>
      </c>
      <c r="F518" s="10" t="s">
        <v>206</v>
      </c>
      <c r="G518" s="241">
        <v>4</v>
      </c>
      <c r="H518" s="31">
        <v>0.30199999999999999</v>
      </c>
      <c r="I518" s="12">
        <v>22.04</v>
      </c>
      <c r="J518" s="12">
        <v>88.16</v>
      </c>
      <c r="K518" s="12">
        <v>6.85</v>
      </c>
      <c r="L518" s="12">
        <v>27.4</v>
      </c>
      <c r="M518" s="12">
        <v>28.89</v>
      </c>
      <c r="N518" s="12">
        <v>115.56</v>
      </c>
    </row>
    <row r="519" spans="1:14" ht="37.5" hidden="1" outlineLevel="1" x14ac:dyDescent="0.25">
      <c r="A519" s="2" t="s">
        <v>1038</v>
      </c>
      <c r="B519" s="4" t="s">
        <v>59</v>
      </c>
      <c r="C519" s="4" t="s">
        <v>60</v>
      </c>
      <c r="D519" s="4" t="s">
        <v>802</v>
      </c>
      <c r="E519" s="9" t="s">
        <v>803</v>
      </c>
      <c r="F519" s="11" t="s">
        <v>206</v>
      </c>
      <c r="G519" s="240">
        <v>2</v>
      </c>
      <c r="H519" s="32">
        <v>0.30199999999999999</v>
      </c>
      <c r="I519" s="13">
        <v>10.78</v>
      </c>
      <c r="J519" s="13">
        <v>21.56</v>
      </c>
      <c r="K519" s="13">
        <v>1.68</v>
      </c>
      <c r="L519" s="13">
        <v>3.36</v>
      </c>
      <c r="M519" s="13">
        <v>12.46</v>
      </c>
      <c r="N519" s="13">
        <v>24.92</v>
      </c>
    </row>
    <row r="520" spans="1:14" ht="37.5" hidden="1" outlineLevel="1" x14ac:dyDescent="0.25">
      <c r="A520" s="1" t="s">
        <v>1039</v>
      </c>
      <c r="B520" s="3" t="s">
        <v>59</v>
      </c>
      <c r="C520" s="3" t="s">
        <v>60</v>
      </c>
      <c r="D520" s="3" t="s">
        <v>809</v>
      </c>
      <c r="E520" s="8" t="s">
        <v>810</v>
      </c>
      <c r="F520" s="10" t="s">
        <v>206</v>
      </c>
      <c r="G520" s="241">
        <v>4</v>
      </c>
      <c r="H520" s="31">
        <v>0.30199999999999999</v>
      </c>
      <c r="I520" s="12">
        <v>19.91</v>
      </c>
      <c r="J520" s="12">
        <v>79.64</v>
      </c>
      <c r="K520" s="12">
        <v>2.23</v>
      </c>
      <c r="L520" s="12">
        <v>8.92</v>
      </c>
      <c r="M520" s="12">
        <v>22.14</v>
      </c>
      <c r="N520" s="12">
        <v>88.56</v>
      </c>
    </row>
    <row r="521" spans="1:14" hidden="1" outlineLevel="1" x14ac:dyDescent="0.25">
      <c r="A521" s="14" t="s">
        <v>1040</v>
      </c>
      <c r="B521" s="50"/>
      <c r="C521" s="51"/>
      <c r="D521" s="51"/>
      <c r="E521" s="51" t="s">
        <v>850</v>
      </c>
      <c r="F521" s="15"/>
      <c r="G521" s="239"/>
      <c r="H521" s="30" t="s">
        <v>26</v>
      </c>
      <c r="I521" s="16"/>
      <c r="J521" s="16">
        <v>725.84</v>
      </c>
      <c r="K521" s="16"/>
      <c r="L521" s="16">
        <v>148.80000000000001</v>
      </c>
      <c r="M521" s="16"/>
      <c r="N521" s="16">
        <v>874.6400000000001</v>
      </c>
    </row>
    <row r="522" spans="1:14" ht="37.5" hidden="1" outlineLevel="1" x14ac:dyDescent="0.25">
      <c r="A522" s="2" t="s">
        <v>1041</v>
      </c>
      <c r="B522" s="4" t="s">
        <v>221</v>
      </c>
      <c r="C522" s="4" t="s">
        <v>60</v>
      </c>
      <c r="D522" s="4" t="s">
        <v>855</v>
      </c>
      <c r="E522" s="9" t="s">
        <v>856</v>
      </c>
      <c r="F522" s="11" t="s">
        <v>206</v>
      </c>
      <c r="G522" s="240">
        <v>8</v>
      </c>
      <c r="H522" s="32">
        <v>0.30199999999999999</v>
      </c>
      <c r="I522" s="13">
        <v>87.690000000000012</v>
      </c>
      <c r="J522" s="13">
        <v>701.52</v>
      </c>
      <c r="K522" s="13">
        <v>18.600000000000001</v>
      </c>
      <c r="L522" s="13">
        <v>148.80000000000001</v>
      </c>
      <c r="M522" s="13">
        <v>106.29</v>
      </c>
      <c r="N522" s="13">
        <v>850.32</v>
      </c>
    </row>
    <row r="523" spans="1:14" ht="25" hidden="1" outlineLevel="1" x14ac:dyDescent="0.25">
      <c r="A523" s="1" t="s">
        <v>1042</v>
      </c>
      <c r="B523" s="3" t="s">
        <v>59</v>
      </c>
      <c r="C523" s="3" t="s">
        <v>458</v>
      </c>
      <c r="D523" s="3" t="s">
        <v>741</v>
      </c>
      <c r="E523" s="8" t="s">
        <v>742</v>
      </c>
      <c r="F523" s="10" t="s">
        <v>206</v>
      </c>
      <c r="G523" s="241">
        <v>8</v>
      </c>
      <c r="H523" s="31">
        <v>0.30199999999999999</v>
      </c>
      <c r="I523" s="12">
        <v>3.04</v>
      </c>
      <c r="J523" s="12">
        <v>24.32</v>
      </c>
      <c r="K523" s="12">
        <v>0</v>
      </c>
      <c r="L523" s="12">
        <v>0</v>
      </c>
      <c r="M523" s="12">
        <v>3.04</v>
      </c>
      <c r="N523" s="12">
        <v>24.32</v>
      </c>
    </row>
    <row r="524" spans="1:14" hidden="1" outlineLevel="1" x14ac:dyDescent="0.25">
      <c r="A524" s="14" t="s">
        <v>1043</v>
      </c>
      <c r="B524" s="50"/>
      <c r="C524" s="51"/>
      <c r="D524" s="51"/>
      <c r="E524" s="51" t="s">
        <v>859</v>
      </c>
      <c r="F524" s="15"/>
      <c r="G524" s="239"/>
      <c r="H524" s="30" t="s">
        <v>26</v>
      </c>
      <c r="I524" s="16"/>
      <c r="J524" s="16">
        <v>34530.099999999991</v>
      </c>
      <c r="K524" s="16"/>
      <c r="L524" s="16">
        <v>1664.07</v>
      </c>
      <c r="M524" s="16"/>
      <c r="N524" s="16">
        <v>36194.169999999991</v>
      </c>
    </row>
    <row r="525" spans="1:14" ht="25" hidden="1" outlineLevel="1" x14ac:dyDescent="0.25">
      <c r="A525" s="2" t="s">
        <v>1044</v>
      </c>
      <c r="B525" s="4" t="s">
        <v>221</v>
      </c>
      <c r="C525" s="4" t="s">
        <v>60</v>
      </c>
      <c r="D525" s="4" t="s">
        <v>275</v>
      </c>
      <c r="E525" s="9" t="s">
        <v>276</v>
      </c>
      <c r="F525" s="11" t="s">
        <v>206</v>
      </c>
      <c r="G525" s="240">
        <v>3</v>
      </c>
      <c r="H525" s="32">
        <v>0.30199999999999999</v>
      </c>
      <c r="I525" s="13">
        <v>591.38</v>
      </c>
      <c r="J525" s="13">
        <v>1774.14</v>
      </c>
      <c r="K525" s="13">
        <v>0</v>
      </c>
      <c r="L525" s="13">
        <v>0</v>
      </c>
      <c r="M525" s="13">
        <v>591.38</v>
      </c>
      <c r="N525" s="13">
        <v>1774.14</v>
      </c>
    </row>
    <row r="526" spans="1:14" ht="25" hidden="1" outlineLevel="1" x14ac:dyDescent="0.25">
      <c r="A526" s="1" t="s">
        <v>1045</v>
      </c>
      <c r="B526" s="3" t="s">
        <v>59</v>
      </c>
      <c r="C526" s="3" t="s">
        <v>60</v>
      </c>
      <c r="D526" s="3" t="s">
        <v>278</v>
      </c>
      <c r="E526" s="8" t="s">
        <v>279</v>
      </c>
      <c r="F526" s="10" t="s">
        <v>206</v>
      </c>
      <c r="G526" s="241">
        <v>5</v>
      </c>
      <c r="H526" s="31">
        <v>0.30199999999999999</v>
      </c>
      <c r="I526" s="12">
        <v>2496.15</v>
      </c>
      <c r="J526" s="12">
        <v>12480.75</v>
      </c>
      <c r="K526" s="12">
        <v>23.08</v>
      </c>
      <c r="L526" s="12">
        <v>115.4</v>
      </c>
      <c r="M526" s="12">
        <v>2519.23</v>
      </c>
      <c r="N526" s="12">
        <v>12596.15</v>
      </c>
    </row>
    <row r="527" spans="1:14" ht="25" hidden="1" outlineLevel="1" x14ac:dyDescent="0.25">
      <c r="A527" s="2" t="s">
        <v>1046</v>
      </c>
      <c r="B527" s="4" t="s">
        <v>59</v>
      </c>
      <c r="C527" s="4" t="s">
        <v>60</v>
      </c>
      <c r="D527" s="4" t="s">
        <v>291</v>
      </c>
      <c r="E527" s="9" t="s">
        <v>292</v>
      </c>
      <c r="F527" s="11" t="s">
        <v>206</v>
      </c>
      <c r="G527" s="240">
        <v>3</v>
      </c>
      <c r="H527" s="32">
        <v>0.30199999999999999</v>
      </c>
      <c r="I527" s="13">
        <v>768.16000000000008</v>
      </c>
      <c r="J527" s="13">
        <v>2304.48</v>
      </c>
      <c r="K527" s="13">
        <v>50.55</v>
      </c>
      <c r="L527" s="13">
        <v>151.65</v>
      </c>
      <c r="M527" s="13">
        <v>818.71</v>
      </c>
      <c r="N527" s="13">
        <v>2456.13</v>
      </c>
    </row>
    <row r="528" spans="1:14" ht="50" hidden="1" outlineLevel="1" x14ac:dyDescent="0.25">
      <c r="A528" s="1" t="s">
        <v>1047</v>
      </c>
      <c r="B528" s="3" t="s">
        <v>59</v>
      </c>
      <c r="C528" s="3" t="s">
        <v>60</v>
      </c>
      <c r="D528" s="3" t="s">
        <v>869</v>
      </c>
      <c r="E528" s="8" t="s">
        <v>870</v>
      </c>
      <c r="F528" s="10" t="s">
        <v>206</v>
      </c>
      <c r="G528" s="241">
        <v>10</v>
      </c>
      <c r="H528" s="31">
        <v>0.30199999999999999</v>
      </c>
      <c r="I528" s="12">
        <v>1451.34</v>
      </c>
      <c r="J528" s="12">
        <v>14513.4</v>
      </c>
      <c r="K528" s="12">
        <v>99.51</v>
      </c>
      <c r="L528" s="12">
        <v>995.1</v>
      </c>
      <c r="M528" s="12">
        <v>1550.85</v>
      </c>
      <c r="N528" s="12">
        <v>15508.5</v>
      </c>
    </row>
    <row r="529" spans="1:14" ht="25" hidden="1" outlineLevel="1" x14ac:dyDescent="0.25">
      <c r="A529" s="2" t="s">
        <v>1048</v>
      </c>
      <c r="B529" s="4" t="s">
        <v>59</v>
      </c>
      <c r="C529" s="4" t="s">
        <v>60</v>
      </c>
      <c r="D529" s="4" t="s">
        <v>874</v>
      </c>
      <c r="E529" s="9" t="s">
        <v>875</v>
      </c>
      <c r="F529" s="11" t="s">
        <v>206</v>
      </c>
      <c r="G529" s="240">
        <v>3</v>
      </c>
      <c r="H529" s="32">
        <v>0.30199999999999999</v>
      </c>
      <c r="I529" s="13">
        <v>63.77</v>
      </c>
      <c r="J529" s="13">
        <v>191.31</v>
      </c>
      <c r="K529" s="13">
        <v>5.45</v>
      </c>
      <c r="L529" s="13">
        <v>16.350000000000001</v>
      </c>
      <c r="M529" s="13">
        <v>69.22</v>
      </c>
      <c r="N529" s="13">
        <v>207.66</v>
      </c>
    </row>
    <row r="530" spans="1:14" ht="25" hidden="1" outlineLevel="1" x14ac:dyDescent="0.25">
      <c r="A530" s="1" t="s">
        <v>1049</v>
      </c>
      <c r="B530" s="3" t="s">
        <v>59</v>
      </c>
      <c r="C530" s="3" t="s">
        <v>60</v>
      </c>
      <c r="D530" s="3" t="s">
        <v>877</v>
      </c>
      <c r="E530" s="8" t="s">
        <v>878</v>
      </c>
      <c r="F530" s="10" t="s">
        <v>206</v>
      </c>
      <c r="G530" s="241">
        <v>5</v>
      </c>
      <c r="H530" s="31">
        <v>0.30199999999999999</v>
      </c>
      <c r="I530" s="12">
        <v>8.8000000000000007</v>
      </c>
      <c r="J530" s="12">
        <v>44</v>
      </c>
      <c r="K530" s="12">
        <v>5.45</v>
      </c>
      <c r="L530" s="12">
        <v>27.25</v>
      </c>
      <c r="M530" s="12">
        <v>14.25</v>
      </c>
      <c r="N530" s="12">
        <v>71.25</v>
      </c>
    </row>
    <row r="531" spans="1:14" ht="25" hidden="1" outlineLevel="1" x14ac:dyDescent="0.25">
      <c r="A531" s="2" t="s">
        <v>1050</v>
      </c>
      <c r="B531" s="4" t="s">
        <v>59</v>
      </c>
      <c r="C531" s="4" t="s">
        <v>60</v>
      </c>
      <c r="D531" s="4" t="s">
        <v>880</v>
      </c>
      <c r="E531" s="9" t="s">
        <v>881</v>
      </c>
      <c r="F531" s="11" t="s">
        <v>206</v>
      </c>
      <c r="G531" s="240">
        <v>5</v>
      </c>
      <c r="H531" s="32">
        <v>0.30199999999999999</v>
      </c>
      <c r="I531" s="13">
        <v>273.38</v>
      </c>
      <c r="J531" s="13">
        <v>1366.9</v>
      </c>
      <c r="K531" s="13">
        <v>9.77</v>
      </c>
      <c r="L531" s="13">
        <v>48.85</v>
      </c>
      <c r="M531" s="13">
        <v>283.14999999999998</v>
      </c>
      <c r="N531" s="13">
        <v>1415.75</v>
      </c>
    </row>
    <row r="532" spans="1:14" ht="25" hidden="1" outlineLevel="1" x14ac:dyDescent="0.25">
      <c r="A532" s="1" t="s">
        <v>1051</v>
      </c>
      <c r="B532" s="3" t="s">
        <v>59</v>
      </c>
      <c r="C532" s="3" t="s">
        <v>60</v>
      </c>
      <c r="D532" s="3" t="s">
        <v>887</v>
      </c>
      <c r="E532" s="8" t="s">
        <v>888</v>
      </c>
      <c r="F532" s="10" t="s">
        <v>206</v>
      </c>
      <c r="G532" s="241">
        <v>5</v>
      </c>
      <c r="H532" s="31">
        <v>0.30199999999999999</v>
      </c>
      <c r="I532" s="12">
        <v>188.01</v>
      </c>
      <c r="J532" s="12">
        <v>940.05</v>
      </c>
      <c r="K532" s="12">
        <v>7.26</v>
      </c>
      <c r="L532" s="12">
        <v>36.299999999999997</v>
      </c>
      <c r="M532" s="12">
        <v>195.27</v>
      </c>
      <c r="N532" s="12">
        <v>976.35</v>
      </c>
    </row>
    <row r="533" spans="1:14" ht="25" hidden="1" outlineLevel="1" x14ac:dyDescent="0.25">
      <c r="A533" s="2" t="s">
        <v>1052</v>
      </c>
      <c r="B533" s="4" t="s">
        <v>59</v>
      </c>
      <c r="C533" s="4" t="s">
        <v>458</v>
      </c>
      <c r="D533" s="4" t="s">
        <v>747</v>
      </c>
      <c r="E533" s="9" t="s">
        <v>748</v>
      </c>
      <c r="F533" s="11" t="s">
        <v>206</v>
      </c>
      <c r="G533" s="240">
        <v>3</v>
      </c>
      <c r="H533" s="32">
        <v>0.30199999999999999</v>
      </c>
      <c r="I533" s="13">
        <v>4.32</v>
      </c>
      <c r="J533" s="13">
        <v>12.96</v>
      </c>
      <c r="K533" s="13">
        <v>0</v>
      </c>
      <c r="L533" s="13">
        <v>0</v>
      </c>
      <c r="M533" s="13">
        <v>4.32</v>
      </c>
      <c r="N533" s="13">
        <v>12.96</v>
      </c>
    </row>
    <row r="534" spans="1:14" ht="37.5" hidden="1" outlineLevel="1" x14ac:dyDescent="0.25">
      <c r="A534" s="1" t="s">
        <v>1053</v>
      </c>
      <c r="B534" s="3" t="s">
        <v>59</v>
      </c>
      <c r="C534" s="3" t="s">
        <v>60</v>
      </c>
      <c r="D534" s="3" t="s">
        <v>896</v>
      </c>
      <c r="E534" s="8" t="s">
        <v>897</v>
      </c>
      <c r="F534" s="10" t="s">
        <v>206</v>
      </c>
      <c r="G534" s="241">
        <v>3</v>
      </c>
      <c r="H534" s="31">
        <v>0.30199999999999999</v>
      </c>
      <c r="I534" s="12">
        <v>45.78</v>
      </c>
      <c r="J534" s="12">
        <v>137.34</v>
      </c>
      <c r="K534" s="12">
        <v>9.42</v>
      </c>
      <c r="L534" s="12">
        <v>28.26</v>
      </c>
      <c r="M534" s="12">
        <v>55.2</v>
      </c>
      <c r="N534" s="12">
        <v>165.6</v>
      </c>
    </row>
    <row r="535" spans="1:14" ht="37.5" hidden="1" outlineLevel="1" x14ac:dyDescent="0.25">
      <c r="A535" s="2" t="s">
        <v>1054</v>
      </c>
      <c r="B535" s="4" t="s">
        <v>59</v>
      </c>
      <c r="C535" s="4" t="s">
        <v>60</v>
      </c>
      <c r="D535" s="4" t="s">
        <v>899</v>
      </c>
      <c r="E535" s="9" t="s">
        <v>900</v>
      </c>
      <c r="F535" s="11" t="s">
        <v>206</v>
      </c>
      <c r="G535" s="240">
        <v>5</v>
      </c>
      <c r="H535" s="32">
        <v>0.30199999999999999</v>
      </c>
      <c r="I535" s="13">
        <v>11.08</v>
      </c>
      <c r="J535" s="13">
        <v>55.4</v>
      </c>
      <c r="K535" s="13">
        <v>6.22</v>
      </c>
      <c r="L535" s="13">
        <v>31.1</v>
      </c>
      <c r="M535" s="13">
        <v>17.3</v>
      </c>
      <c r="N535" s="13">
        <v>86.5</v>
      </c>
    </row>
    <row r="536" spans="1:14" hidden="1" outlineLevel="1" x14ac:dyDescent="0.25">
      <c r="A536" s="1" t="s">
        <v>1055</v>
      </c>
      <c r="B536" s="3" t="s">
        <v>59</v>
      </c>
      <c r="C536" s="3" t="s">
        <v>458</v>
      </c>
      <c r="D536" s="3" t="s">
        <v>908</v>
      </c>
      <c r="E536" s="8" t="s">
        <v>909</v>
      </c>
      <c r="F536" s="10" t="s">
        <v>206</v>
      </c>
      <c r="G536" s="241">
        <v>5</v>
      </c>
      <c r="H536" s="31">
        <v>0.30199999999999999</v>
      </c>
      <c r="I536" s="12">
        <v>32.9</v>
      </c>
      <c r="J536" s="12">
        <v>164.5</v>
      </c>
      <c r="K536" s="12">
        <v>0</v>
      </c>
      <c r="L536" s="12">
        <v>0</v>
      </c>
      <c r="M536" s="12">
        <v>32.9</v>
      </c>
      <c r="N536" s="12">
        <v>164.5</v>
      </c>
    </row>
    <row r="537" spans="1:14" ht="37.5" hidden="1" outlineLevel="1" x14ac:dyDescent="0.25">
      <c r="A537" s="2" t="s">
        <v>1056</v>
      </c>
      <c r="B537" s="4" t="s">
        <v>59</v>
      </c>
      <c r="C537" s="4" t="s">
        <v>60</v>
      </c>
      <c r="D537" s="4" t="s">
        <v>914</v>
      </c>
      <c r="E537" s="9" t="s">
        <v>915</v>
      </c>
      <c r="F537" s="11" t="s">
        <v>153</v>
      </c>
      <c r="G537" s="240">
        <v>3</v>
      </c>
      <c r="H537" s="32">
        <v>0.30199999999999999</v>
      </c>
      <c r="I537" s="13">
        <v>14</v>
      </c>
      <c r="J537" s="13">
        <v>42</v>
      </c>
      <c r="K537" s="13">
        <v>14.33</v>
      </c>
      <c r="L537" s="13">
        <v>42.99</v>
      </c>
      <c r="M537" s="13">
        <v>28.33</v>
      </c>
      <c r="N537" s="13">
        <v>84.99</v>
      </c>
    </row>
    <row r="538" spans="1:14" ht="37.5" hidden="1" outlineLevel="1" x14ac:dyDescent="0.25">
      <c r="A538" s="1" t="s">
        <v>1057</v>
      </c>
      <c r="B538" s="3" t="s">
        <v>59</v>
      </c>
      <c r="C538" s="3" t="s">
        <v>60</v>
      </c>
      <c r="D538" s="3" t="s">
        <v>896</v>
      </c>
      <c r="E538" s="8" t="s">
        <v>897</v>
      </c>
      <c r="F538" s="10" t="s">
        <v>206</v>
      </c>
      <c r="G538" s="241">
        <v>3</v>
      </c>
      <c r="H538" s="31">
        <v>0.30199999999999999</v>
      </c>
      <c r="I538" s="12">
        <v>45.78</v>
      </c>
      <c r="J538" s="12">
        <v>137.34</v>
      </c>
      <c r="K538" s="12">
        <v>9.42</v>
      </c>
      <c r="L538" s="12">
        <v>28.26</v>
      </c>
      <c r="M538" s="12">
        <v>55.2</v>
      </c>
      <c r="N538" s="12">
        <v>165.6</v>
      </c>
    </row>
    <row r="539" spans="1:14" ht="37.5" hidden="1" outlineLevel="1" x14ac:dyDescent="0.25">
      <c r="A539" s="2" t="s">
        <v>1058</v>
      </c>
      <c r="B539" s="4" t="s">
        <v>59</v>
      </c>
      <c r="C539" s="4" t="s">
        <v>60</v>
      </c>
      <c r="D539" s="4" t="s">
        <v>923</v>
      </c>
      <c r="E539" s="9" t="s">
        <v>924</v>
      </c>
      <c r="F539" s="11" t="s">
        <v>206</v>
      </c>
      <c r="G539" s="240">
        <v>8</v>
      </c>
      <c r="H539" s="32">
        <v>0.30199999999999999</v>
      </c>
      <c r="I539" s="13">
        <v>33.229999999999997</v>
      </c>
      <c r="J539" s="13">
        <v>265.83999999999997</v>
      </c>
      <c r="K539" s="13">
        <v>12.96</v>
      </c>
      <c r="L539" s="13">
        <v>103.68</v>
      </c>
      <c r="M539" s="13">
        <v>46.19</v>
      </c>
      <c r="N539" s="13">
        <v>369.52</v>
      </c>
    </row>
    <row r="540" spans="1:14" ht="37.5" hidden="1" outlineLevel="1" x14ac:dyDescent="0.25">
      <c r="A540" s="1" t="s">
        <v>1059</v>
      </c>
      <c r="B540" s="3" t="s">
        <v>59</v>
      </c>
      <c r="C540" s="3" t="s">
        <v>60</v>
      </c>
      <c r="D540" s="3" t="s">
        <v>923</v>
      </c>
      <c r="E540" s="8" t="s">
        <v>924</v>
      </c>
      <c r="F540" s="10" t="s">
        <v>206</v>
      </c>
      <c r="G540" s="241">
        <v>3</v>
      </c>
      <c r="H540" s="31">
        <v>0.30199999999999999</v>
      </c>
      <c r="I540" s="12">
        <v>33.229999999999997</v>
      </c>
      <c r="J540" s="12">
        <v>99.69</v>
      </c>
      <c r="K540" s="12">
        <v>12.96</v>
      </c>
      <c r="L540" s="12">
        <v>38.880000000000003</v>
      </c>
      <c r="M540" s="12">
        <v>46.19</v>
      </c>
      <c r="N540" s="12">
        <v>138.57</v>
      </c>
    </row>
    <row r="541" spans="1:14" hidden="1" outlineLevel="1" x14ac:dyDescent="0.25">
      <c r="A541" s="14" t="s">
        <v>1060</v>
      </c>
      <c r="B541" s="50"/>
      <c r="C541" s="51"/>
      <c r="D541" s="51"/>
      <c r="E541" s="51" t="s">
        <v>980</v>
      </c>
      <c r="F541" s="15"/>
      <c r="G541" s="239"/>
      <c r="H541" s="30" t="s">
        <v>26</v>
      </c>
      <c r="I541" s="16"/>
      <c r="J541" s="16">
        <v>452.28</v>
      </c>
      <c r="K541" s="16"/>
      <c r="L541" s="16">
        <v>58.2</v>
      </c>
      <c r="M541" s="16"/>
      <c r="N541" s="16">
        <v>510.48</v>
      </c>
    </row>
    <row r="542" spans="1:14" ht="25" hidden="1" outlineLevel="1" x14ac:dyDescent="0.25">
      <c r="A542" s="2" t="s">
        <v>1061</v>
      </c>
      <c r="B542" s="4" t="s">
        <v>59</v>
      </c>
      <c r="C542" s="4" t="s">
        <v>60</v>
      </c>
      <c r="D542" s="4" t="s">
        <v>982</v>
      </c>
      <c r="E542" s="9" t="s">
        <v>983</v>
      </c>
      <c r="F542" s="11" t="s">
        <v>206</v>
      </c>
      <c r="G542" s="240">
        <v>4</v>
      </c>
      <c r="H542" s="32">
        <v>0.30199999999999999</v>
      </c>
      <c r="I542" s="13">
        <v>107.99000000000001</v>
      </c>
      <c r="J542" s="13">
        <v>431.96</v>
      </c>
      <c r="K542" s="13">
        <v>10.81</v>
      </c>
      <c r="L542" s="13">
        <v>43.24</v>
      </c>
      <c r="M542" s="13">
        <v>118.8</v>
      </c>
      <c r="N542" s="13">
        <v>475.2</v>
      </c>
    </row>
    <row r="543" spans="1:14" ht="37.5" hidden="1" outlineLevel="1" x14ac:dyDescent="0.25">
      <c r="A543" s="1" t="s">
        <v>1062</v>
      </c>
      <c r="B543" s="3" t="s">
        <v>59</v>
      </c>
      <c r="C543" s="3" t="s">
        <v>60</v>
      </c>
      <c r="D543" s="3" t="s">
        <v>991</v>
      </c>
      <c r="E543" s="8" t="s">
        <v>992</v>
      </c>
      <c r="F543" s="10" t="s">
        <v>206</v>
      </c>
      <c r="G543" s="241">
        <v>8</v>
      </c>
      <c r="H543" s="31">
        <v>0.30199999999999999</v>
      </c>
      <c r="I543" s="12">
        <v>2.5399999999999996</v>
      </c>
      <c r="J543" s="12">
        <v>20.32</v>
      </c>
      <c r="K543" s="12">
        <v>1.87</v>
      </c>
      <c r="L543" s="12">
        <v>14.96</v>
      </c>
      <c r="M543" s="12">
        <v>4.41</v>
      </c>
      <c r="N543" s="12">
        <v>35.28</v>
      </c>
    </row>
    <row r="544" spans="1:14" collapsed="1" x14ac:dyDescent="0.25">
      <c r="A544" s="37" t="s">
        <v>1075</v>
      </c>
      <c r="B544" s="48"/>
      <c r="C544" s="49"/>
      <c r="D544" s="49"/>
      <c r="E544" s="49" t="s">
        <v>403</v>
      </c>
      <c r="F544" s="38"/>
      <c r="G544" s="238"/>
      <c r="H544" s="39" t="s">
        <v>26</v>
      </c>
      <c r="I544" s="40"/>
      <c r="J544" s="40">
        <v>6903.4500000000007</v>
      </c>
      <c r="K544" s="40"/>
      <c r="L544" s="40">
        <v>2420.5699999999997</v>
      </c>
      <c r="M544" s="40"/>
      <c r="N544" s="40">
        <v>9324.02</v>
      </c>
    </row>
    <row r="545" spans="1:14" hidden="1" outlineLevel="1" x14ac:dyDescent="0.25">
      <c r="A545" s="14" t="s">
        <v>1076</v>
      </c>
      <c r="B545" s="50"/>
      <c r="C545" s="51"/>
      <c r="D545" s="51"/>
      <c r="E545" s="51" t="s">
        <v>705</v>
      </c>
      <c r="F545" s="15"/>
      <c r="G545" s="239"/>
      <c r="H545" s="30" t="s">
        <v>26</v>
      </c>
      <c r="I545" s="16"/>
      <c r="J545" s="16">
        <v>2403.61</v>
      </c>
      <c r="K545" s="16"/>
      <c r="L545" s="16">
        <v>2026.6999999999998</v>
      </c>
      <c r="M545" s="16"/>
      <c r="N545" s="16">
        <v>4430.3100000000004</v>
      </c>
    </row>
    <row r="546" spans="1:14" ht="25" hidden="1" outlineLevel="1" x14ac:dyDescent="0.25">
      <c r="A546" s="2" t="s">
        <v>1077</v>
      </c>
      <c r="B546" s="4" t="s">
        <v>59</v>
      </c>
      <c r="C546" s="4" t="s">
        <v>60</v>
      </c>
      <c r="D546" s="4" t="s">
        <v>1002</v>
      </c>
      <c r="E546" s="9" t="s">
        <v>1003</v>
      </c>
      <c r="F546" s="11" t="s">
        <v>153</v>
      </c>
      <c r="G546" s="240">
        <v>26.76</v>
      </c>
      <c r="H546" s="32">
        <v>0.30199999999999999</v>
      </c>
      <c r="I546" s="13">
        <v>25.08</v>
      </c>
      <c r="J546" s="13">
        <v>671.14</v>
      </c>
      <c r="K546" s="13">
        <v>12.89</v>
      </c>
      <c r="L546" s="13">
        <v>344.93</v>
      </c>
      <c r="M546" s="13">
        <v>37.97</v>
      </c>
      <c r="N546" s="13">
        <v>1016.07</v>
      </c>
    </row>
    <row r="547" spans="1:14" ht="25" hidden="1" outlineLevel="1" x14ac:dyDescent="0.25">
      <c r="A547" s="1" t="s">
        <v>1078</v>
      </c>
      <c r="B547" s="3" t="s">
        <v>59</v>
      </c>
      <c r="C547" s="3" t="s">
        <v>60</v>
      </c>
      <c r="D547" s="3" t="s">
        <v>724</v>
      </c>
      <c r="E547" s="8" t="s">
        <v>1402</v>
      </c>
      <c r="F547" s="10" t="s">
        <v>153</v>
      </c>
      <c r="G547" s="241">
        <v>32.75</v>
      </c>
      <c r="H547" s="31">
        <v>0.30199999999999999</v>
      </c>
      <c r="I547" s="12">
        <v>12.04</v>
      </c>
      <c r="J547" s="12">
        <v>394.31</v>
      </c>
      <c r="K547" s="12">
        <v>18.600000000000001</v>
      </c>
      <c r="L547" s="12">
        <v>609.15</v>
      </c>
      <c r="M547" s="12">
        <v>30.64</v>
      </c>
      <c r="N547" s="12">
        <v>1003.46</v>
      </c>
    </row>
    <row r="548" spans="1:14" ht="25" hidden="1" outlineLevel="1" x14ac:dyDescent="0.25">
      <c r="A548" s="2" t="s">
        <v>1079</v>
      </c>
      <c r="B548" s="4" t="s">
        <v>221</v>
      </c>
      <c r="C548" s="4" t="s">
        <v>60</v>
      </c>
      <c r="D548" s="4" t="s">
        <v>727</v>
      </c>
      <c r="E548" s="9" t="s">
        <v>728</v>
      </c>
      <c r="F548" s="11" t="s">
        <v>153</v>
      </c>
      <c r="G548" s="240">
        <v>49.82</v>
      </c>
      <c r="H548" s="32">
        <v>0.30199999999999999</v>
      </c>
      <c r="I548" s="13">
        <v>26.86</v>
      </c>
      <c r="J548" s="13">
        <v>1338.16</v>
      </c>
      <c r="K548" s="13">
        <v>21.53</v>
      </c>
      <c r="L548" s="13">
        <v>1072.6199999999999</v>
      </c>
      <c r="M548" s="13">
        <v>48.39</v>
      </c>
      <c r="N548" s="13">
        <v>2410.7800000000002</v>
      </c>
    </row>
    <row r="549" spans="1:14" hidden="1" outlineLevel="1" x14ac:dyDescent="0.25">
      <c r="A549" s="14" t="s">
        <v>1080</v>
      </c>
      <c r="B549" s="50"/>
      <c r="C549" s="51"/>
      <c r="D549" s="51"/>
      <c r="E549" s="51" t="s">
        <v>733</v>
      </c>
      <c r="F549" s="15"/>
      <c r="G549" s="239"/>
      <c r="H549" s="30" t="s">
        <v>26</v>
      </c>
      <c r="I549" s="16"/>
      <c r="J549" s="16">
        <v>431.53999999999996</v>
      </c>
      <c r="K549" s="16"/>
      <c r="L549" s="16">
        <v>266.20000000000005</v>
      </c>
      <c r="M549" s="16"/>
      <c r="N549" s="16">
        <v>697.74</v>
      </c>
    </row>
    <row r="550" spans="1:14" ht="25" hidden="1" outlineLevel="1" x14ac:dyDescent="0.25">
      <c r="A550" s="1" t="s">
        <v>1081</v>
      </c>
      <c r="B550" s="3" t="s">
        <v>59</v>
      </c>
      <c r="C550" s="3" t="s">
        <v>60</v>
      </c>
      <c r="D550" s="3" t="s">
        <v>1082</v>
      </c>
      <c r="E550" s="8" t="s">
        <v>1083</v>
      </c>
      <c r="F550" s="10" t="s">
        <v>206</v>
      </c>
      <c r="G550" s="241">
        <v>4</v>
      </c>
      <c r="H550" s="31">
        <v>0.30199999999999999</v>
      </c>
      <c r="I550" s="12">
        <v>8.8699999999999992</v>
      </c>
      <c r="J550" s="12">
        <v>35.479999999999997</v>
      </c>
      <c r="K550" s="12">
        <v>3.21</v>
      </c>
      <c r="L550" s="12">
        <v>12.84</v>
      </c>
      <c r="M550" s="12">
        <v>12.08</v>
      </c>
      <c r="N550" s="12">
        <v>48.32</v>
      </c>
    </row>
    <row r="551" spans="1:14" ht="25" hidden="1" outlineLevel="1" x14ac:dyDescent="0.25">
      <c r="A551" s="2" t="s">
        <v>1084</v>
      </c>
      <c r="B551" s="4" t="s">
        <v>59</v>
      </c>
      <c r="C551" s="4" t="s">
        <v>60</v>
      </c>
      <c r="D551" s="4" t="s">
        <v>781</v>
      </c>
      <c r="E551" s="9" t="s">
        <v>782</v>
      </c>
      <c r="F551" s="11" t="s">
        <v>206</v>
      </c>
      <c r="G551" s="240">
        <v>15</v>
      </c>
      <c r="H551" s="32">
        <v>0.30199999999999999</v>
      </c>
      <c r="I551" s="13">
        <v>4.96</v>
      </c>
      <c r="J551" s="13">
        <v>74.400000000000006</v>
      </c>
      <c r="K551" s="13">
        <v>7.42</v>
      </c>
      <c r="L551" s="13">
        <v>111.3</v>
      </c>
      <c r="M551" s="13">
        <v>12.38</v>
      </c>
      <c r="N551" s="13">
        <v>185.7</v>
      </c>
    </row>
    <row r="552" spans="1:14" ht="25" hidden="1" outlineLevel="1" x14ac:dyDescent="0.25">
      <c r="A552" s="1" t="s">
        <v>1085</v>
      </c>
      <c r="B552" s="3" t="s">
        <v>59</v>
      </c>
      <c r="C552" s="3" t="s">
        <v>60</v>
      </c>
      <c r="D552" s="3" t="s">
        <v>1086</v>
      </c>
      <c r="E552" s="8" t="s">
        <v>1087</v>
      </c>
      <c r="F552" s="10" t="s">
        <v>206</v>
      </c>
      <c r="G552" s="241">
        <v>5</v>
      </c>
      <c r="H552" s="31">
        <v>0.30199999999999999</v>
      </c>
      <c r="I552" s="12">
        <v>11.94</v>
      </c>
      <c r="J552" s="12">
        <v>59.7</v>
      </c>
      <c r="K552" s="12">
        <v>6.22</v>
      </c>
      <c r="L552" s="12">
        <v>31.1</v>
      </c>
      <c r="M552" s="12">
        <v>18.16</v>
      </c>
      <c r="N552" s="12">
        <v>90.8</v>
      </c>
    </row>
    <row r="553" spans="1:14" ht="25" hidden="1" outlineLevel="1" x14ac:dyDescent="0.25">
      <c r="A553" s="2" t="s">
        <v>1088</v>
      </c>
      <c r="B553" s="4" t="s">
        <v>221</v>
      </c>
      <c r="C553" s="4" t="s">
        <v>60</v>
      </c>
      <c r="D553" s="4" t="s">
        <v>1089</v>
      </c>
      <c r="E553" s="9" t="s">
        <v>1090</v>
      </c>
      <c r="F553" s="11" t="s">
        <v>206</v>
      </c>
      <c r="G553" s="240">
        <v>4</v>
      </c>
      <c r="H553" s="32">
        <v>0.30199999999999999</v>
      </c>
      <c r="I553" s="13">
        <v>19.04</v>
      </c>
      <c r="J553" s="13">
        <v>76.16</v>
      </c>
      <c r="K553" s="13">
        <v>11.64</v>
      </c>
      <c r="L553" s="13">
        <v>46.56</v>
      </c>
      <c r="M553" s="13">
        <v>30.68</v>
      </c>
      <c r="N553" s="13">
        <v>122.72</v>
      </c>
    </row>
    <row r="554" spans="1:14" ht="25" hidden="1" outlineLevel="1" x14ac:dyDescent="0.25">
      <c r="A554" s="1" t="s">
        <v>1091</v>
      </c>
      <c r="B554" s="3" t="s">
        <v>59</v>
      </c>
      <c r="C554" s="3" t="s">
        <v>60</v>
      </c>
      <c r="D554" s="3" t="s">
        <v>1092</v>
      </c>
      <c r="E554" s="8" t="s">
        <v>1093</v>
      </c>
      <c r="F554" s="10" t="s">
        <v>206</v>
      </c>
      <c r="G554" s="241">
        <v>10</v>
      </c>
      <c r="H554" s="31">
        <v>0.30199999999999999</v>
      </c>
      <c r="I554" s="12">
        <v>18.580000000000002</v>
      </c>
      <c r="J554" s="12">
        <v>185.8</v>
      </c>
      <c r="K554" s="12">
        <v>6.44</v>
      </c>
      <c r="L554" s="12">
        <v>64.400000000000006</v>
      </c>
      <c r="M554" s="12">
        <v>25.02</v>
      </c>
      <c r="N554" s="12">
        <v>250.2</v>
      </c>
    </row>
    <row r="555" spans="1:14" hidden="1" outlineLevel="1" x14ac:dyDescent="0.25">
      <c r="A555" s="14" t="s">
        <v>1094</v>
      </c>
      <c r="B555" s="50"/>
      <c r="C555" s="51"/>
      <c r="D555" s="51"/>
      <c r="E555" s="51" t="s">
        <v>1095</v>
      </c>
      <c r="F555" s="15"/>
      <c r="G555" s="239"/>
      <c r="H555" s="30" t="s">
        <v>26</v>
      </c>
      <c r="I555" s="16"/>
      <c r="J555" s="16">
        <v>2848.46</v>
      </c>
      <c r="K555" s="16"/>
      <c r="L555" s="16">
        <v>26.26</v>
      </c>
      <c r="M555" s="16"/>
      <c r="N555" s="16">
        <v>2874.72</v>
      </c>
    </row>
    <row r="556" spans="1:14" ht="25" hidden="1" outlineLevel="1" x14ac:dyDescent="0.25">
      <c r="A556" s="2" t="s">
        <v>1096</v>
      </c>
      <c r="B556" s="4" t="s">
        <v>59</v>
      </c>
      <c r="C556" s="4" t="s">
        <v>60</v>
      </c>
      <c r="D556" s="4" t="s">
        <v>1097</v>
      </c>
      <c r="E556" s="9" t="s">
        <v>1098</v>
      </c>
      <c r="F556" s="11" t="s">
        <v>206</v>
      </c>
      <c r="G556" s="240">
        <v>2</v>
      </c>
      <c r="H556" s="32">
        <v>0.30199999999999999</v>
      </c>
      <c r="I556" s="13">
        <v>1424.2299999999998</v>
      </c>
      <c r="J556" s="13">
        <v>2848.46</v>
      </c>
      <c r="K556" s="13">
        <v>13.13</v>
      </c>
      <c r="L556" s="13">
        <v>26.26</v>
      </c>
      <c r="M556" s="13">
        <v>1437.36</v>
      </c>
      <c r="N556" s="13">
        <v>2874.72</v>
      </c>
    </row>
    <row r="557" spans="1:14" hidden="1" outlineLevel="1" x14ac:dyDescent="0.25">
      <c r="A557" s="14" t="s">
        <v>1099</v>
      </c>
      <c r="B557" s="50"/>
      <c r="C557" s="51"/>
      <c r="D557" s="51"/>
      <c r="E557" s="51" t="s">
        <v>1100</v>
      </c>
      <c r="F557" s="15"/>
      <c r="G557" s="239"/>
      <c r="H557" s="30" t="s">
        <v>26</v>
      </c>
      <c r="I557" s="16"/>
      <c r="J557" s="16">
        <v>138.24</v>
      </c>
      <c r="K557" s="16"/>
      <c r="L557" s="16">
        <v>13.23</v>
      </c>
      <c r="M557" s="16"/>
      <c r="N557" s="16">
        <v>151.47</v>
      </c>
    </row>
    <row r="558" spans="1:14" ht="37.5" hidden="1" outlineLevel="1" x14ac:dyDescent="0.25">
      <c r="A558" s="1" t="s">
        <v>1101</v>
      </c>
      <c r="B558" s="3" t="s">
        <v>221</v>
      </c>
      <c r="C558" s="3" t="s">
        <v>60</v>
      </c>
      <c r="D558" s="3" t="s">
        <v>1102</v>
      </c>
      <c r="E558" s="8" t="s">
        <v>1103</v>
      </c>
      <c r="F558" s="10" t="s">
        <v>206</v>
      </c>
      <c r="G558" s="241">
        <v>9</v>
      </c>
      <c r="H558" s="31">
        <v>0.30199999999999999</v>
      </c>
      <c r="I558" s="12">
        <v>15.36</v>
      </c>
      <c r="J558" s="12">
        <v>138.24</v>
      </c>
      <c r="K558" s="12">
        <v>1.47</v>
      </c>
      <c r="L558" s="12">
        <v>13.23</v>
      </c>
      <c r="M558" s="12">
        <v>16.829999999999998</v>
      </c>
      <c r="N558" s="12">
        <v>151.47</v>
      </c>
    </row>
    <row r="559" spans="1:14" hidden="1" outlineLevel="1" x14ac:dyDescent="0.25">
      <c r="A559" s="14" t="s">
        <v>1104</v>
      </c>
      <c r="B559" s="50"/>
      <c r="C559" s="51"/>
      <c r="D559" s="51"/>
      <c r="E559" s="51" t="s">
        <v>980</v>
      </c>
      <c r="F559" s="15"/>
      <c r="G559" s="239"/>
      <c r="H559" s="30" t="s">
        <v>26</v>
      </c>
      <c r="I559" s="16"/>
      <c r="J559" s="16">
        <v>1081.5999999999999</v>
      </c>
      <c r="K559" s="16"/>
      <c r="L559" s="16">
        <v>88.18</v>
      </c>
      <c r="M559" s="16"/>
      <c r="N559" s="16">
        <v>1169.78</v>
      </c>
    </row>
    <row r="560" spans="1:14" ht="25" hidden="1" outlineLevel="1" x14ac:dyDescent="0.25">
      <c r="A560" s="2" t="s">
        <v>1105</v>
      </c>
      <c r="B560" s="4" t="s">
        <v>59</v>
      </c>
      <c r="C560" s="4" t="s">
        <v>60</v>
      </c>
      <c r="D560" s="4" t="s">
        <v>1106</v>
      </c>
      <c r="E560" s="9" t="s">
        <v>1107</v>
      </c>
      <c r="F560" s="11" t="s">
        <v>206</v>
      </c>
      <c r="G560" s="240">
        <v>2</v>
      </c>
      <c r="H560" s="32">
        <v>0.30199999999999999</v>
      </c>
      <c r="I560" s="13">
        <v>191.92</v>
      </c>
      <c r="J560" s="13">
        <v>383.84</v>
      </c>
      <c r="K560" s="13">
        <v>18.309999999999999</v>
      </c>
      <c r="L560" s="13">
        <v>36.619999999999997</v>
      </c>
      <c r="M560" s="13">
        <v>210.23</v>
      </c>
      <c r="N560" s="13">
        <v>420.46</v>
      </c>
    </row>
    <row r="561" spans="1:14" ht="25" hidden="1" outlineLevel="1" x14ac:dyDescent="0.25">
      <c r="A561" s="1" t="s">
        <v>1108</v>
      </c>
      <c r="B561" s="3" t="s">
        <v>59</v>
      </c>
      <c r="C561" s="3" t="s">
        <v>60</v>
      </c>
      <c r="D561" s="3" t="s">
        <v>1109</v>
      </c>
      <c r="E561" s="8" t="s">
        <v>1110</v>
      </c>
      <c r="F561" s="10" t="s">
        <v>206</v>
      </c>
      <c r="G561" s="241">
        <v>4</v>
      </c>
      <c r="H561" s="31">
        <v>0.30199999999999999</v>
      </c>
      <c r="I561" s="12">
        <v>174.44</v>
      </c>
      <c r="J561" s="12">
        <v>697.76</v>
      </c>
      <c r="K561" s="12">
        <v>12.89</v>
      </c>
      <c r="L561" s="12">
        <v>51.56</v>
      </c>
      <c r="M561" s="12">
        <v>187.33</v>
      </c>
      <c r="N561" s="12">
        <v>749.32</v>
      </c>
    </row>
    <row r="562" spans="1:14" x14ac:dyDescent="0.25">
      <c r="A562" s="33" t="s">
        <v>1111</v>
      </c>
      <c r="B562" s="46" t="s">
        <v>56</v>
      </c>
      <c r="C562" s="47" t="s">
        <v>56</v>
      </c>
      <c r="D562" s="47" t="s">
        <v>56</v>
      </c>
      <c r="E562" s="47" t="s">
        <v>1112</v>
      </c>
      <c r="F562" s="34" t="s">
        <v>56</v>
      </c>
      <c r="G562" s="237"/>
      <c r="H562" s="35" t="s">
        <v>26</v>
      </c>
      <c r="I562" s="36"/>
      <c r="J562" s="36">
        <v>11853.739999999998</v>
      </c>
      <c r="K562" s="36"/>
      <c r="L562" s="36">
        <v>280.22999999999996</v>
      </c>
      <c r="M562" s="36"/>
      <c r="N562" s="36">
        <v>12133.969999999998</v>
      </c>
    </row>
    <row r="563" spans="1:14" collapsed="1" x14ac:dyDescent="0.25">
      <c r="A563" s="37" t="s">
        <v>1113</v>
      </c>
      <c r="B563" s="48" t="s">
        <v>56</v>
      </c>
      <c r="C563" s="49" t="s">
        <v>56</v>
      </c>
      <c r="D563" s="49" t="s">
        <v>56</v>
      </c>
      <c r="E563" s="49" t="s">
        <v>416</v>
      </c>
      <c r="F563" s="38" t="s">
        <v>56</v>
      </c>
      <c r="G563" s="238"/>
      <c r="H563" s="39" t="s">
        <v>26</v>
      </c>
      <c r="I563" s="40"/>
      <c r="J563" s="40">
        <v>7496.18</v>
      </c>
      <c r="K563" s="40"/>
      <c r="L563" s="40">
        <v>188.97</v>
      </c>
      <c r="M563" s="40"/>
      <c r="N563" s="40">
        <v>7685.15</v>
      </c>
    </row>
    <row r="564" spans="1:14" hidden="1" outlineLevel="1" x14ac:dyDescent="0.25">
      <c r="A564" s="41" t="s">
        <v>1114</v>
      </c>
      <c r="B564" s="42" t="s">
        <v>56</v>
      </c>
      <c r="C564" s="42" t="s">
        <v>56</v>
      </c>
      <c r="D564" s="42" t="s">
        <v>56</v>
      </c>
      <c r="E564" s="42" t="s">
        <v>1115</v>
      </c>
      <c r="F564" s="43" t="s">
        <v>56</v>
      </c>
      <c r="G564" s="242"/>
      <c r="H564" s="44" t="s">
        <v>26</v>
      </c>
      <c r="I564" s="45"/>
      <c r="J564" s="45">
        <v>7496.18</v>
      </c>
      <c r="K564" s="45"/>
      <c r="L564" s="45">
        <v>188.97</v>
      </c>
      <c r="M564" s="45"/>
      <c r="N564" s="45">
        <v>7685.15</v>
      </c>
    </row>
    <row r="565" spans="1:14" ht="25" hidden="1" outlineLevel="1" x14ac:dyDescent="0.25">
      <c r="A565" s="1" t="s">
        <v>1116</v>
      </c>
      <c r="B565" s="3" t="s">
        <v>59</v>
      </c>
      <c r="C565" s="3" t="s">
        <v>60</v>
      </c>
      <c r="D565" s="3" t="s">
        <v>1117</v>
      </c>
      <c r="E565" s="8" t="s">
        <v>1118</v>
      </c>
      <c r="F565" s="10" t="s">
        <v>206</v>
      </c>
      <c r="G565" s="241">
        <v>4</v>
      </c>
      <c r="H565" s="31">
        <v>0.30199999999999999</v>
      </c>
      <c r="I565" s="12">
        <v>829.81000000000006</v>
      </c>
      <c r="J565" s="12">
        <v>3319.24</v>
      </c>
      <c r="K565" s="12">
        <v>22.38</v>
      </c>
      <c r="L565" s="12">
        <v>89.52</v>
      </c>
      <c r="M565" s="12">
        <v>852.19</v>
      </c>
      <c r="N565" s="12">
        <v>3408.76</v>
      </c>
    </row>
    <row r="566" spans="1:14" ht="25" hidden="1" outlineLevel="1" x14ac:dyDescent="0.25">
      <c r="A566" s="2" t="s">
        <v>1119</v>
      </c>
      <c r="B566" s="4" t="s">
        <v>59</v>
      </c>
      <c r="C566" s="4" t="s">
        <v>60</v>
      </c>
      <c r="D566" s="4" t="s">
        <v>601</v>
      </c>
      <c r="E566" s="9" t="s">
        <v>1300</v>
      </c>
      <c r="F566" s="11" t="s">
        <v>206</v>
      </c>
      <c r="G566" s="240">
        <v>9</v>
      </c>
      <c r="H566" s="32">
        <v>0.30199999999999999</v>
      </c>
      <c r="I566" s="13">
        <v>17.96</v>
      </c>
      <c r="J566" s="13">
        <v>161.63999999999999</v>
      </c>
      <c r="K566" s="13">
        <v>6.45</v>
      </c>
      <c r="L566" s="13">
        <v>58.05</v>
      </c>
      <c r="M566" s="13">
        <v>24.41</v>
      </c>
      <c r="N566" s="13">
        <v>219.69</v>
      </c>
    </row>
    <row r="567" spans="1:14" ht="25" hidden="1" outlineLevel="1" x14ac:dyDescent="0.25">
      <c r="A567" s="1" t="s">
        <v>1120</v>
      </c>
      <c r="B567" s="3" t="s">
        <v>221</v>
      </c>
      <c r="C567" s="3" t="s">
        <v>60</v>
      </c>
      <c r="D567" s="3" t="s">
        <v>1121</v>
      </c>
      <c r="E567" s="8" t="s">
        <v>1437</v>
      </c>
      <c r="F567" s="10" t="s">
        <v>206</v>
      </c>
      <c r="G567" s="241">
        <v>15</v>
      </c>
      <c r="H567" s="31">
        <v>0.30199999999999999</v>
      </c>
      <c r="I567" s="12">
        <v>247.38</v>
      </c>
      <c r="J567" s="12">
        <v>3710.7</v>
      </c>
      <c r="K567" s="12">
        <v>0</v>
      </c>
      <c r="L567" s="12">
        <v>0</v>
      </c>
      <c r="M567" s="12">
        <v>247.38</v>
      </c>
      <c r="N567" s="12">
        <v>3710.7</v>
      </c>
    </row>
    <row r="568" spans="1:14" ht="25" hidden="1" outlineLevel="1" x14ac:dyDescent="0.25">
      <c r="A568" s="2" t="s">
        <v>1123</v>
      </c>
      <c r="B568" s="4" t="s">
        <v>59</v>
      </c>
      <c r="C568" s="4" t="s">
        <v>60</v>
      </c>
      <c r="D568" s="4" t="s">
        <v>1124</v>
      </c>
      <c r="E568" s="9" t="s">
        <v>1125</v>
      </c>
      <c r="F568" s="11" t="s">
        <v>72</v>
      </c>
      <c r="G568" s="240">
        <v>4</v>
      </c>
      <c r="H568" s="32">
        <v>0.30199999999999999</v>
      </c>
      <c r="I568" s="13">
        <v>76.150000000000006</v>
      </c>
      <c r="J568" s="13">
        <v>304.60000000000002</v>
      </c>
      <c r="K568" s="13">
        <v>10.35</v>
      </c>
      <c r="L568" s="13">
        <v>41.4</v>
      </c>
      <c r="M568" s="13">
        <v>86.5</v>
      </c>
      <c r="N568" s="13">
        <v>346</v>
      </c>
    </row>
    <row r="569" spans="1:14" collapsed="1" x14ac:dyDescent="0.25">
      <c r="A569" s="37" t="s">
        <v>1126</v>
      </c>
      <c r="B569" s="48" t="s">
        <v>56</v>
      </c>
      <c r="C569" s="49" t="s">
        <v>56</v>
      </c>
      <c r="D569" s="49" t="s">
        <v>56</v>
      </c>
      <c r="E569" s="49" t="s">
        <v>613</v>
      </c>
      <c r="F569" s="38" t="s">
        <v>56</v>
      </c>
      <c r="G569" s="238"/>
      <c r="H569" s="39" t="s">
        <v>26</v>
      </c>
      <c r="I569" s="40"/>
      <c r="J569" s="40">
        <v>4357.5600000000004</v>
      </c>
      <c r="K569" s="40"/>
      <c r="L569" s="40">
        <v>91.26</v>
      </c>
      <c r="M569" s="40"/>
      <c r="N569" s="40">
        <v>4448.8200000000006</v>
      </c>
    </row>
    <row r="570" spans="1:14" hidden="1" outlineLevel="1" x14ac:dyDescent="0.25">
      <c r="A570" s="41" t="s">
        <v>1127</v>
      </c>
      <c r="B570" s="42" t="s">
        <v>56</v>
      </c>
      <c r="C570" s="42" t="s">
        <v>56</v>
      </c>
      <c r="D570" s="42" t="s">
        <v>56</v>
      </c>
      <c r="E570" s="42" t="s">
        <v>1115</v>
      </c>
      <c r="F570" s="43" t="s">
        <v>56</v>
      </c>
      <c r="G570" s="242"/>
      <c r="H570" s="44" t="s">
        <v>26</v>
      </c>
      <c r="I570" s="45"/>
      <c r="J570" s="45">
        <v>4357.5600000000004</v>
      </c>
      <c r="K570" s="45"/>
      <c r="L570" s="45">
        <v>91.26</v>
      </c>
      <c r="M570" s="45"/>
      <c r="N570" s="45">
        <v>4448.8200000000006</v>
      </c>
    </row>
    <row r="571" spans="1:14" ht="25" hidden="1" outlineLevel="1" x14ac:dyDescent="0.25">
      <c r="A571" s="1" t="s">
        <v>1128</v>
      </c>
      <c r="B571" s="3" t="s">
        <v>59</v>
      </c>
      <c r="C571" s="3" t="s">
        <v>60</v>
      </c>
      <c r="D571" s="3" t="s">
        <v>1117</v>
      </c>
      <c r="E571" s="8" t="s">
        <v>1118</v>
      </c>
      <c r="F571" s="10" t="s">
        <v>206</v>
      </c>
      <c r="G571" s="241">
        <v>2</v>
      </c>
      <c r="H571" s="31">
        <v>0.30199999999999999</v>
      </c>
      <c r="I571" s="12">
        <v>829.81000000000006</v>
      </c>
      <c r="J571" s="12">
        <v>1659.62</v>
      </c>
      <c r="K571" s="12">
        <v>22.38</v>
      </c>
      <c r="L571" s="12">
        <v>44.76</v>
      </c>
      <c r="M571" s="12">
        <v>852.19</v>
      </c>
      <c r="N571" s="12">
        <v>1704.38</v>
      </c>
    </row>
    <row r="572" spans="1:14" ht="25" hidden="1" outlineLevel="1" x14ac:dyDescent="0.25">
      <c r="A572" s="2" t="s">
        <v>1129</v>
      </c>
      <c r="B572" s="4" t="s">
        <v>59</v>
      </c>
      <c r="C572" s="4" t="s">
        <v>60</v>
      </c>
      <c r="D572" s="4" t="s">
        <v>601</v>
      </c>
      <c r="E572" s="9" t="s">
        <v>1300</v>
      </c>
      <c r="F572" s="11" t="s">
        <v>206</v>
      </c>
      <c r="G572" s="240">
        <v>4</v>
      </c>
      <c r="H572" s="32">
        <v>0.30199999999999999</v>
      </c>
      <c r="I572" s="13">
        <v>17.96</v>
      </c>
      <c r="J572" s="13">
        <v>71.84</v>
      </c>
      <c r="K572" s="13">
        <v>6.45</v>
      </c>
      <c r="L572" s="13">
        <v>25.8</v>
      </c>
      <c r="M572" s="13">
        <v>24.41</v>
      </c>
      <c r="N572" s="13">
        <v>97.64</v>
      </c>
    </row>
    <row r="573" spans="1:14" ht="25" hidden="1" outlineLevel="1" x14ac:dyDescent="0.25">
      <c r="A573" s="1" t="s">
        <v>1130</v>
      </c>
      <c r="B573" s="3" t="s">
        <v>221</v>
      </c>
      <c r="C573" s="3" t="s">
        <v>60</v>
      </c>
      <c r="D573" s="3" t="s">
        <v>1121</v>
      </c>
      <c r="E573" s="8" t="s">
        <v>1437</v>
      </c>
      <c r="F573" s="10" t="s">
        <v>206</v>
      </c>
      <c r="G573" s="241">
        <v>10</v>
      </c>
      <c r="H573" s="31">
        <v>0.30199999999999999</v>
      </c>
      <c r="I573" s="12">
        <v>247.38</v>
      </c>
      <c r="J573" s="12">
        <v>2473.8000000000002</v>
      </c>
      <c r="K573" s="12">
        <v>0</v>
      </c>
      <c r="L573" s="12">
        <v>0</v>
      </c>
      <c r="M573" s="12">
        <v>247.38</v>
      </c>
      <c r="N573" s="12">
        <v>2473.8000000000002</v>
      </c>
    </row>
    <row r="574" spans="1:14" ht="25" hidden="1" outlineLevel="1" x14ac:dyDescent="0.25">
      <c r="A574" s="2" t="s">
        <v>1131</v>
      </c>
      <c r="B574" s="4" t="s">
        <v>59</v>
      </c>
      <c r="C574" s="4" t="s">
        <v>60</v>
      </c>
      <c r="D574" s="4" t="s">
        <v>1124</v>
      </c>
      <c r="E574" s="9" t="s">
        <v>1125</v>
      </c>
      <c r="F574" s="11" t="s">
        <v>72</v>
      </c>
      <c r="G574" s="240">
        <v>2</v>
      </c>
      <c r="H574" s="32">
        <v>0.30199999999999999</v>
      </c>
      <c r="I574" s="13">
        <v>76.150000000000006</v>
      </c>
      <c r="J574" s="13">
        <v>152.30000000000001</v>
      </c>
      <c r="K574" s="13">
        <v>10.35</v>
      </c>
      <c r="L574" s="13">
        <v>20.7</v>
      </c>
      <c r="M574" s="13">
        <v>86.5</v>
      </c>
      <c r="N574" s="13">
        <v>173</v>
      </c>
    </row>
    <row r="575" spans="1:14" x14ac:dyDescent="0.25">
      <c r="A575" s="33" t="s">
        <v>1438</v>
      </c>
      <c r="B575" s="46" t="s">
        <v>56</v>
      </c>
      <c r="C575" s="47" t="s">
        <v>56</v>
      </c>
      <c r="D575" s="47" t="s">
        <v>56</v>
      </c>
      <c r="E575" s="47" t="s">
        <v>1439</v>
      </c>
      <c r="F575" s="34" t="s">
        <v>56</v>
      </c>
      <c r="G575" s="237"/>
      <c r="H575" s="35" t="s">
        <v>26</v>
      </c>
      <c r="I575" s="36"/>
      <c r="J575" s="36">
        <v>468.7</v>
      </c>
      <c r="K575" s="36"/>
      <c r="L575" s="36">
        <v>207623.69999999998</v>
      </c>
      <c r="M575" s="36"/>
      <c r="N575" s="36">
        <v>208092.40000000002</v>
      </c>
    </row>
    <row r="576" spans="1:14" collapsed="1" x14ac:dyDescent="0.25">
      <c r="A576" s="37" t="s">
        <v>1440</v>
      </c>
      <c r="B576" s="48" t="s">
        <v>56</v>
      </c>
      <c r="C576" s="49" t="s">
        <v>56</v>
      </c>
      <c r="D576" s="49" t="s">
        <v>56</v>
      </c>
      <c r="E576" s="49" t="s">
        <v>416</v>
      </c>
      <c r="F576" s="38" t="s">
        <v>56</v>
      </c>
      <c r="G576" s="238"/>
      <c r="H576" s="39" t="s">
        <v>26</v>
      </c>
      <c r="I576" s="40"/>
      <c r="J576" s="40">
        <v>374.96</v>
      </c>
      <c r="K576" s="40"/>
      <c r="L576" s="40">
        <v>166098.96</v>
      </c>
      <c r="M576" s="40"/>
      <c r="N576" s="40">
        <v>166473.92000000001</v>
      </c>
    </row>
    <row r="577" spans="1:14" hidden="1" outlineLevel="1" x14ac:dyDescent="0.25">
      <c r="A577" s="41" t="s">
        <v>1441</v>
      </c>
      <c r="B577" s="42" t="s">
        <v>56</v>
      </c>
      <c r="C577" s="42" t="s">
        <v>56</v>
      </c>
      <c r="D577" s="42" t="s">
        <v>56</v>
      </c>
      <c r="E577" s="42" t="s">
        <v>1442</v>
      </c>
      <c r="F577" s="43" t="s">
        <v>56</v>
      </c>
      <c r="G577" s="242"/>
      <c r="H577" s="44" t="s">
        <v>26</v>
      </c>
      <c r="I577" s="45"/>
      <c r="J577" s="45">
        <v>374.96</v>
      </c>
      <c r="K577" s="45"/>
      <c r="L577" s="45">
        <v>166098.96</v>
      </c>
      <c r="M577" s="45"/>
      <c r="N577" s="45">
        <v>166473.92000000001</v>
      </c>
    </row>
    <row r="578" spans="1:14" ht="25" hidden="1" outlineLevel="1" x14ac:dyDescent="0.25">
      <c r="A578" s="2" t="s">
        <v>1443</v>
      </c>
      <c r="B578" s="4" t="s">
        <v>221</v>
      </c>
      <c r="C578" s="4" t="s">
        <v>60</v>
      </c>
      <c r="D578" s="4" t="s">
        <v>1444</v>
      </c>
      <c r="E578" s="9" t="s">
        <v>1445</v>
      </c>
      <c r="F578" s="11" t="s">
        <v>206</v>
      </c>
      <c r="G578" s="240">
        <v>8</v>
      </c>
      <c r="H578" s="32">
        <v>0.30199999999999999</v>
      </c>
      <c r="I578" s="13">
        <v>46.87</v>
      </c>
      <c r="J578" s="13">
        <v>374.96</v>
      </c>
      <c r="K578" s="13">
        <v>20762.370000000003</v>
      </c>
      <c r="L578" s="13">
        <v>166098.96</v>
      </c>
      <c r="M578" s="13">
        <v>20809.240000000002</v>
      </c>
      <c r="N578" s="13">
        <v>166473.92000000001</v>
      </c>
    </row>
    <row r="579" spans="1:14" collapsed="1" x14ac:dyDescent="0.25">
      <c r="A579" s="37" t="s">
        <v>1446</v>
      </c>
      <c r="B579" s="48" t="s">
        <v>56</v>
      </c>
      <c r="C579" s="49" t="s">
        <v>56</v>
      </c>
      <c r="D579" s="49" t="s">
        <v>56</v>
      </c>
      <c r="E579" s="49" t="s">
        <v>613</v>
      </c>
      <c r="F579" s="38" t="s">
        <v>56</v>
      </c>
      <c r="G579" s="238"/>
      <c r="H579" s="39" t="s">
        <v>26</v>
      </c>
      <c r="I579" s="40"/>
      <c r="J579" s="40">
        <v>93.74</v>
      </c>
      <c r="K579" s="40"/>
      <c r="L579" s="40">
        <v>41524.74</v>
      </c>
      <c r="M579" s="40"/>
      <c r="N579" s="40">
        <v>41618.480000000003</v>
      </c>
    </row>
    <row r="580" spans="1:14" hidden="1" outlineLevel="1" x14ac:dyDescent="0.25">
      <c r="A580" s="41" t="s">
        <v>1447</v>
      </c>
      <c r="B580" s="42" t="s">
        <v>56</v>
      </c>
      <c r="C580" s="42" t="s">
        <v>56</v>
      </c>
      <c r="D580" s="42" t="s">
        <v>56</v>
      </c>
      <c r="E580" s="42" t="s">
        <v>1442</v>
      </c>
      <c r="F580" s="43" t="s">
        <v>56</v>
      </c>
      <c r="G580" s="242"/>
      <c r="H580" s="44" t="s">
        <v>26</v>
      </c>
      <c r="I580" s="45"/>
      <c r="J580" s="45">
        <v>93.74</v>
      </c>
      <c r="K580" s="45"/>
      <c r="L580" s="45">
        <v>41524.74</v>
      </c>
      <c r="M580" s="45"/>
      <c r="N580" s="45">
        <v>41618.480000000003</v>
      </c>
    </row>
    <row r="581" spans="1:14" ht="25" hidden="1" outlineLevel="1" x14ac:dyDescent="0.25">
      <c r="A581" s="1" t="s">
        <v>1448</v>
      </c>
      <c r="B581" s="3" t="s">
        <v>221</v>
      </c>
      <c r="C581" s="3" t="s">
        <v>60</v>
      </c>
      <c r="D581" s="3" t="s">
        <v>1444</v>
      </c>
      <c r="E581" s="8" t="s">
        <v>1445</v>
      </c>
      <c r="F581" s="10" t="s">
        <v>206</v>
      </c>
      <c r="G581" s="241">
        <v>2</v>
      </c>
      <c r="H581" s="31">
        <v>0.30199999999999999</v>
      </c>
      <c r="I581" s="12">
        <v>46.87</v>
      </c>
      <c r="J581" s="12">
        <v>93.74</v>
      </c>
      <c r="K581" s="12">
        <v>20762.370000000003</v>
      </c>
      <c r="L581" s="12">
        <v>41524.74</v>
      </c>
      <c r="M581" s="12">
        <v>20809.240000000002</v>
      </c>
      <c r="N581" s="12">
        <v>41618.480000000003</v>
      </c>
    </row>
    <row r="582" spans="1:14" x14ac:dyDescent="0.25">
      <c r="A582" s="33" t="s">
        <v>1449</v>
      </c>
      <c r="B582" s="46" t="s">
        <v>56</v>
      </c>
      <c r="C582" s="47" t="s">
        <v>56</v>
      </c>
      <c r="D582" s="47" t="s">
        <v>56</v>
      </c>
      <c r="E582" s="47" t="s">
        <v>1450</v>
      </c>
      <c r="F582" s="34" t="s">
        <v>56</v>
      </c>
      <c r="G582" s="237"/>
      <c r="H582" s="35" t="s">
        <v>26</v>
      </c>
      <c r="I582" s="36"/>
      <c r="J582" s="36">
        <v>33075.320000000007</v>
      </c>
      <c r="K582" s="36"/>
      <c r="L582" s="36">
        <v>191908.53</v>
      </c>
      <c r="M582" s="36"/>
      <c r="N582" s="36">
        <v>224983.84999999998</v>
      </c>
    </row>
    <row r="583" spans="1:14" collapsed="1" x14ac:dyDescent="0.25">
      <c r="A583" s="37" t="s">
        <v>1451</v>
      </c>
      <c r="B583" s="48" t="s">
        <v>56</v>
      </c>
      <c r="C583" s="49" t="s">
        <v>56</v>
      </c>
      <c r="D583" s="49" t="s">
        <v>56</v>
      </c>
      <c r="E583" s="49" t="s">
        <v>1452</v>
      </c>
      <c r="F583" s="38" t="s">
        <v>56</v>
      </c>
      <c r="G583" s="238"/>
      <c r="H583" s="39" t="s">
        <v>26</v>
      </c>
      <c r="I583" s="40"/>
      <c r="J583" s="40">
        <v>3139.68</v>
      </c>
      <c r="K583" s="40"/>
      <c r="L583" s="40">
        <v>168623.22</v>
      </c>
      <c r="M583" s="40"/>
      <c r="N583" s="40">
        <v>171762.9</v>
      </c>
    </row>
    <row r="584" spans="1:14" ht="25" hidden="1" outlineLevel="1" x14ac:dyDescent="0.25">
      <c r="A584" s="2" t="s">
        <v>1453</v>
      </c>
      <c r="B584" s="4" t="s">
        <v>59</v>
      </c>
      <c r="C584" s="4" t="s">
        <v>60</v>
      </c>
      <c r="D584" s="4" t="s">
        <v>1454</v>
      </c>
      <c r="E584" s="9" t="s">
        <v>1455</v>
      </c>
      <c r="F584" s="11" t="s">
        <v>1456</v>
      </c>
      <c r="G584" s="240">
        <v>6</v>
      </c>
      <c r="H584" s="32">
        <v>0.30199999999999999</v>
      </c>
      <c r="I584" s="13">
        <v>523.28</v>
      </c>
      <c r="J584" s="13">
        <v>3139.68</v>
      </c>
      <c r="K584" s="13">
        <v>28103.870000000003</v>
      </c>
      <c r="L584" s="13">
        <v>168623.22</v>
      </c>
      <c r="M584" s="13">
        <v>28627.15</v>
      </c>
      <c r="N584" s="13">
        <v>171762.9</v>
      </c>
    </row>
    <row r="585" spans="1:14" collapsed="1" x14ac:dyDescent="0.25">
      <c r="A585" s="37" t="s">
        <v>1457</v>
      </c>
      <c r="B585" s="48" t="s">
        <v>56</v>
      </c>
      <c r="C585" s="49" t="s">
        <v>56</v>
      </c>
      <c r="D585" s="49" t="s">
        <v>56</v>
      </c>
      <c r="E585" s="49" t="s">
        <v>1458</v>
      </c>
      <c r="F585" s="38" t="s">
        <v>56</v>
      </c>
      <c r="G585" s="238"/>
      <c r="H585" s="39" t="s">
        <v>26</v>
      </c>
      <c r="I585" s="40"/>
      <c r="J585" s="40">
        <v>20533.370000000003</v>
      </c>
      <c r="K585" s="40"/>
      <c r="L585" s="40">
        <v>23285.309999999998</v>
      </c>
      <c r="M585" s="40"/>
      <c r="N585" s="40">
        <v>43818.680000000008</v>
      </c>
    </row>
    <row r="586" spans="1:14" ht="25" hidden="1" outlineLevel="1" x14ac:dyDescent="0.25">
      <c r="A586" s="2" t="s">
        <v>1459</v>
      </c>
      <c r="B586" s="4" t="s">
        <v>59</v>
      </c>
      <c r="C586" s="4" t="s">
        <v>60</v>
      </c>
      <c r="D586" s="4" t="s">
        <v>1460</v>
      </c>
      <c r="E586" s="9" t="s">
        <v>1461</v>
      </c>
      <c r="F586" s="11" t="s">
        <v>72</v>
      </c>
      <c r="G586" s="240">
        <v>1.5</v>
      </c>
      <c r="H586" s="32">
        <v>0.30199999999999999</v>
      </c>
      <c r="I586" s="13">
        <v>565.12</v>
      </c>
      <c r="J586" s="13">
        <v>847.68</v>
      </c>
      <c r="K586" s="13">
        <v>38.76</v>
      </c>
      <c r="L586" s="13">
        <v>58.14</v>
      </c>
      <c r="M586" s="13">
        <v>603.88</v>
      </c>
      <c r="N586" s="13">
        <v>905.82</v>
      </c>
    </row>
    <row r="587" spans="1:14" ht="25" hidden="1" outlineLevel="1" x14ac:dyDescent="0.25">
      <c r="A587" s="1" t="s">
        <v>1462</v>
      </c>
      <c r="B587" s="3" t="s">
        <v>59</v>
      </c>
      <c r="C587" s="3" t="s">
        <v>60</v>
      </c>
      <c r="D587" s="3" t="s">
        <v>1463</v>
      </c>
      <c r="E587" s="8" t="s">
        <v>1464</v>
      </c>
      <c r="F587" s="10" t="s">
        <v>72</v>
      </c>
      <c r="G587" s="241">
        <v>137.5</v>
      </c>
      <c r="H587" s="31">
        <v>0.30199999999999999</v>
      </c>
      <c r="I587" s="12">
        <v>80.540000000000006</v>
      </c>
      <c r="J587" s="12">
        <v>11074.25</v>
      </c>
      <c r="K587" s="12">
        <v>32.57</v>
      </c>
      <c r="L587" s="12">
        <v>4478.37</v>
      </c>
      <c r="M587" s="12">
        <v>113.11</v>
      </c>
      <c r="N587" s="12">
        <v>15552.62</v>
      </c>
    </row>
    <row r="588" spans="1:14" ht="37.5" hidden="1" outlineLevel="1" x14ac:dyDescent="0.25">
      <c r="A588" s="2" t="s">
        <v>1465</v>
      </c>
      <c r="B588" s="4" t="s">
        <v>1170</v>
      </c>
      <c r="C588" s="4" t="s">
        <v>60</v>
      </c>
      <c r="D588" s="4" t="s">
        <v>1466</v>
      </c>
      <c r="E588" s="9" t="s">
        <v>1467</v>
      </c>
      <c r="F588" s="11" t="s">
        <v>1138</v>
      </c>
      <c r="G588" s="240">
        <v>6</v>
      </c>
      <c r="H588" s="32">
        <v>0.30199999999999999</v>
      </c>
      <c r="I588" s="13">
        <v>1435.24</v>
      </c>
      <c r="J588" s="13">
        <v>8611.44</v>
      </c>
      <c r="K588" s="13">
        <v>0</v>
      </c>
      <c r="L588" s="13">
        <v>0</v>
      </c>
      <c r="M588" s="13">
        <v>1435.24</v>
      </c>
      <c r="N588" s="13">
        <v>8611.44</v>
      </c>
    </row>
    <row r="589" spans="1:14" ht="25" hidden="1" outlineLevel="1" x14ac:dyDescent="0.25">
      <c r="A589" s="1" t="s">
        <v>1468</v>
      </c>
      <c r="B589" s="3" t="s">
        <v>221</v>
      </c>
      <c r="C589" s="3" t="s">
        <v>60</v>
      </c>
      <c r="D589" s="3" t="s">
        <v>1469</v>
      </c>
      <c r="E589" s="8" t="s">
        <v>1470</v>
      </c>
      <c r="F589" s="10" t="s">
        <v>1456</v>
      </c>
      <c r="G589" s="241">
        <v>24</v>
      </c>
      <c r="H589" s="31">
        <v>0.30199999999999999</v>
      </c>
      <c r="I589" s="12">
        <v>0</v>
      </c>
      <c r="J589" s="12">
        <v>0</v>
      </c>
      <c r="K589" s="12">
        <v>781.2</v>
      </c>
      <c r="L589" s="12">
        <v>18748.8</v>
      </c>
      <c r="M589" s="12">
        <v>781.2</v>
      </c>
      <c r="N589" s="12">
        <v>18748.8</v>
      </c>
    </row>
    <row r="590" spans="1:14" collapsed="1" x14ac:dyDescent="0.25">
      <c r="A590" s="37" t="s">
        <v>1471</v>
      </c>
      <c r="B590" s="48" t="s">
        <v>56</v>
      </c>
      <c r="C590" s="49" t="s">
        <v>56</v>
      </c>
      <c r="D590" s="49" t="s">
        <v>56</v>
      </c>
      <c r="E590" s="49" t="s">
        <v>1472</v>
      </c>
      <c r="F590" s="38" t="s">
        <v>56</v>
      </c>
      <c r="G590" s="238"/>
      <c r="H590" s="39" t="s">
        <v>26</v>
      </c>
      <c r="I590" s="40"/>
      <c r="J590" s="40">
        <v>9402.27</v>
      </c>
      <c r="K590" s="40"/>
      <c r="L590" s="40">
        <v>0</v>
      </c>
      <c r="M590" s="40"/>
      <c r="N590" s="40">
        <v>9402.27</v>
      </c>
    </row>
    <row r="591" spans="1:14" ht="25" hidden="1" outlineLevel="1" x14ac:dyDescent="0.25">
      <c r="A591" s="1" t="s">
        <v>1473</v>
      </c>
      <c r="B591" s="3" t="s">
        <v>1170</v>
      </c>
      <c r="C591" s="3" t="s">
        <v>60</v>
      </c>
      <c r="D591" s="3" t="s">
        <v>1474</v>
      </c>
      <c r="E591" s="8" t="s">
        <v>1475</v>
      </c>
      <c r="F591" s="10" t="s">
        <v>1165</v>
      </c>
      <c r="G591" s="241">
        <v>1055.25</v>
      </c>
      <c r="H591" s="31">
        <v>0.30199999999999999</v>
      </c>
      <c r="I591" s="12">
        <v>8.91</v>
      </c>
      <c r="J591" s="12">
        <v>9402.27</v>
      </c>
      <c r="K591" s="12">
        <v>0</v>
      </c>
      <c r="L591" s="12">
        <v>0</v>
      </c>
      <c r="M591" s="12">
        <v>8.91</v>
      </c>
      <c r="N591" s="12">
        <v>9402.27</v>
      </c>
    </row>
  </sheetData>
  <mergeCells count="58">
    <mergeCell ref="G26:G27"/>
    <mergeCell ref="H26:H27"/>
    <mergeCell ref="I26:J26"/>
    <mergeCell ref="K26:L26"/>
    <mergeCell ref="M26:N26"/>
    <mergeCell ref="A23:B23"/>
    <mergeCell ref="C23:D23"/>
    <mergeCell ref="F23:G23"/>
    <mergeCell ref="A25:N25"/>
    <mergeCell ref="A26:A27"/>
    <mergeCell ref="B26:B27"/>
    <mergeCell ref="C26:C27"/>
    <mergeCell ref="D26:D27"/>
    <mergeCell ref="E26:E27"/>
    <mergeCell ref="F26:F27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13:B13"/>
    <mergeCell ref="C13:D13"/>
    <mergeCell ref="F13:G13"/>
    <mergeCell ref="A14:B14"/>
    <mergeCell ref="C14:D14"/>
    <mergeCell ref="F14:G14"/>
    <mergeCell ref="B7:E7"/>
    <mergeCell ref="B8:E8"/>
    <mergeCell ref="B9:E9"/>
    <mergeCell ref="A11:G11"/>
    <mergeCell ref="A12:B12"/>
    <mergeCell ref="C12:D12"/>
    <mergeCell ref="F12:G12"/>
    <mergeCell ref="A1:G1"/>
    <mergeCell ref="B2:E2"/>
    <mergeCell ref="B3:E3"/>
    <mergeCell ref="B4:E4"/>
    <mergeCell ref="B5:E5"/>
    <mergeCell ref="B6:E6"/>
  </mergeCells>
  <printOptions horizontalCentered="1"/>
  <pageMargins left="0.19685039370078741" right="0.19685039370078741" top="0.39370078740157483" bottom="0.39370078740157483" header="0.23622047244094491" footer="7.874015748031496E-2"/>
  <pageSetup paperSize="9" scale="55" orientation="landscape" useFirstPageNumber="1" horizontalDpi="300" verticalDpi="300" r:id="rId1"/>
  <headerFooter>
    <oddFooter>Página &amp;P&amp;R&amp;F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6B50D-A138-46A3-BC83-E3A9CA40EA2D}">
  <sheetPr>
    <tabColor theme="6" tint="-0.499984740745262"/>
  </sheetPr>
  <dimension ref="A2:BA141"/>
  <sheetViews>
    <sheetView showGridLines="0" showZeros="0" tabSelected="1" view="pageBreakPreview" zoomScale="60" zoomScaleNormal="80" workbookViewId="0">
      <pane xSplit="3" ySplit="7" topLeftCell="D123" activePane="bottomRight" state="frozen"/>
      <selection pane="topRight" activeCell="D1" sqref="D1"/>
      <selection pane="bottomLeft" activeCell="A7" sqref="A7"/>
      <selection pane="bottomRight" activeCell="P133" sqref="P133"/>
    </sheetView>
  </sheetViews>
  <sheetFormatPr defaultRowHeight="14.5" x14ac:dyDescent="0.35"/>
  <cols>
    <col min="1" max="1" width="8.7265625" style="76"/>
    <col min="2" max="2" width="11.26953125" style="76" customWidth="1"/>
    <col min="3" max="3" width="26.453125" style="76" bestFit="1" customWidth="1"/>
    <col min="4" max="4" width="13" style="78" customWidth="1"/>
    <col min="5" max="14" width="9.7265625" style="76" customWidth="1"/>
    <col min="15" max="15" width="10.6328125" style="79" bestFit="1" customWidth="1"/>
    <col min="16" max="16" width="10.1796875" style="79" bestFit="1" customWidth="1"/>
    <col min="17" max="17" width="13.1796875" style="76" bestFit="1" customWidth="1"/>
    <col min="18" max="18" width="9.7265625" style="76" bestFit="1" customWidth="1"/>
    <col min="19" max="53" width="11.1796875" style="76" customWidth="1"/>
    <col min="54" max="16384" width="8.7265625" style="76"/>
  </cols>
  <sheetData>
    <row r="2" spans="1:53" ht="28.5" x14ac:dyDescent="0.65">
      <c r="B2" s="77" t="s">
        <v>4</v>
      </c>
    </row>
    <row r="3" spans="1:53" ht="18.5" x14ac:dyDescent="0.45">
      <c r="B3" s="80" t="s">
        <v>1133</v>
      </c>
    </row>
    <row r="4" spans="1:53" x14ac:dyDescent="0.35">
      <c r="B4" s="81">
        <v>45894</v>
      </c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53" ht="15" thickBot="1" x14ac:dyDescent="0.4">
      <c r="B5" s="81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53" s="79" customFormat="1" ht="15" thickBot="1" x14ac:dyDescent="0.4">
      <c r="D6" s="83"/>
      <c r="E6" s="84" t="s">
        <v>1134</v>
      </c>
      <c r="F6" s="174"/>
      <c r="G6" s="174"/>
      <c r="H6" s="174"/>
      <c r="I6" s="85"/>
      <c r="J6" s="85"/>
      <c r="K6" s="85"/>
      <c r="L6" s="85"/>
      <c r="M6" s="85"/>
      <c r="N6" s="86"/>
      <c r="O6" s="87" t="s">
        <v>1135</v>
      </c>
      <c r="P6" s="87" t="s">
        <v>1136</v>
      </c>
    </row>
    <row r="7" spans="1:53" s="79" customFormat="1" ht="15" thickBot="1" x14ac:dyDescent="0.4">
      <c r="B7" s="88" t="s">
        <v>1154</v>
      </c>
      <c r="C7" s="89" t="s">
        <v>11</v>
      </c>
      <c r="D7" s="88" t="s">
        <v>1137</v>
      </c>
      <c r="E7" s="245">
        <v>1</v>
      </c>
      <c r="F7" s="246">
        <v>2</v>
      </c>
      <c r="G7" s="247">
        <v>3</v>
      </c>
      <c r="H7" s="260">
        <v>4</v>
      </c>
      <c r="I7" s="246">
        <v>5</v>
      </c>
      <c r="J7" s="246">
        <v>6</v>
      </c>
      <c r="K7" s="246">
        <v>7</v>
      </c>
      <c r="L7" s="246">
        <v>8</v>
      </c>
      <c r="M7" s="246">
        <v>9</v>
      </c>
      <c r="N7" s="246">
        <v>10</v>
      </c>
      <c r="O7" s="90" t="s">
        <v>1138</v>
      </c>
      <c r="P7" s="90" t="s">
        <v>1139</v>
      </c>
      <c r="S7" s="91">
        <v>1</v>
      </c>
      <c r="T7" s="91">
        <v>2</v>
      </c>
      <c r="U7" s="91">
        <v>3</v>
      </c>
      <c r="V7" s="91">
        <v>4</v>
      </c>
      <c r="W7" s="91">
        <v>5</v>
      </c>
      <c r="X7" s="91">
        <v>6</v>
      </c>
      <c r="Y7" s="91">
        <v>7</v>
      </c>
      <c r="Z7" s="91">
        <v>8</v>
      </c>
      <c r="AA7" s="91">
        <v>9</v>
      </c>
      <c r="AB7" s="91">
        <v>10</v>
      </c>
      <c r="AC7" s="91">
        <v>11</v>
      </c>
      <c r="AD7" s="91">
        <v>12</v>
      </c>
      <c r="AE7" s="91">
        <v>13</v>
      </c>
      <c r="AF7" s="91">
        <v>14</v>
      </c>
      <c r="AG7" s="91">
        <v>15</v>
      </c>
      <c r="AH7" s="91">
        <v>16</v>
      </c>
      <c r="AI7" s="91">
        <v>17</v>
      </c>
      <c r="AJ7" s="91">
        <v>18</v>
      </c>
      <c r="AK7" s="91">
        <v>19</v>
      </c>
      <c r="AL7" s="91">
        <v>20</v>
      </c>
      <c r="AM7" s="91">
        <v>21</v>
      </c>
      <c r="AN7" s="91">
        <v>22</v>
      </c>
      <c r="AO7" s="91">
        <v>23</v>
      </c>
      <c r="AP7" s="91">
        <v>24</v>
      </c>
      <c r="AQ7" s="91">
        <v>25</v>
      </c>
      <c r="AR7" s="91">
        <v>26</v>
      </c>
      <c r="AS7" s="91">
        <v>27</v>
      </c>
      <c r="AT7" s="91">
        <v>28</v>
      </c>
      <c r="AU7" s="91">
        <v>29</v>
      </c>
      <c r="AV7" s="91">
        <v>30</v>
      </c>
      <c r="AW7" s="91">
        <v>31</v>
      </c>
      <c r="AX7" s="91">
        <v>32</v>
      </c>
      <c r="AY7" s="91">
        <v>33</v>
      </c>
      <c r="AZ7" s="91">
        <v>34</v>
      </c>
      <c r="BA7" s="91">
        <v>35</v>
      </c>
    </row>
    <row r="8" spans="1:53" x14ac:dyDescent="0.35">
      <c r="B8" s="92"/>
      <c r="C8" s="92" t="s">
        <v>1140</v>
      </c>
      <c r="D8" s="93"/>
      <c r="E8" s="94"/>
      <c r="F8" s="175"/>
      <c r="G8" s="248"/>
      <c r="H8" s="261">
        <f>I9/$D$9</f>
        <v>4.5490754675701836E-2</v>
      </c>
      <c r="I8" s="95">
        <f t="shared" ref="I8:M8" si="0">J9/$D$9</f>
        <v>8.9728605919462856E-2</v>
      </c>
      <c r="J8" s="95">
        <f t="shared" si="0"/>
        <v>0.17311435096549366</v>
      </c>
      <c r="K8" s="95">
        <f t="shared" si="0"/>
        <v>0.21861602094547444</v>
      </c>
      <c r="L8" s="95">
        <f t="shared" si="0"/>
        <v>0.25260938449768805</v>
      </c>
      <c r="M8" s="95">
        <f t="shared" si="0"/>
        <v>0.22044088299617964</v>
      </c>
      <c r="N8" s="96"/>
      <c r="O8" s="97">
        <f>LARGE(E8:N8,1)</f>
        <v>0.25260938449768805</v>
      </c>
      <c r="P8" s="98"/>
      <c r="Q8" s="99">
        <f>SUM(E8:P8)</f>
        <v>1.2526093844976884</v>
      </c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</row>
    <row r="9" spans="1:53" x14ac:dyDescent="0.35">
      <c r="B9" s="118" t="s">
        <v>1141</v>
      </c>
      <c r="C9" s="119" t="str">
        <f>B2</f>
        <v>Retrofit Sede CRA-GO</v>
      </c>
      <c r="D9" s="120">
        <f>'Planilha1 (2)'!C13/1000</f>
        <v>2810.4438699999987</v>
      </c>
      <c r="E9" s="121">
        <f>SUM(E15,E30,E45,E75)</f>
        <v>0</v>
      </c>
      <c r="F9" s="176"/>
      <c r="G9" s="249"/>
      <c r="H9" s="262">
        <f t="shared" ref="H9:N9" si="1">SUM(H15,H30,H45,H75, H57,H66)</f>
        <v>0</v>
      </c>
      <c r="I9" s="122">
        <f>SUM(I15,I30,I45,I75, I57,I66)</f>
        <v>127.84921262</v>
      </c>
      <c r="J9" s="122">
        <f t="shared" ref="J9:N9" si="2">SUM(J15,J30,J45,J75, J57,J66)</f>
        <v>252.17721046999998</v>
      </c>
      <c r="K9" s="122">
        <f t="shared" si="2"/>
        <v>486.52816647999998</v>
      </c>
      <c r="L9" s="122">
        <f t="shared" si="2"/>
        <v>614.40805594999995</v>
      </c>
      <c r="M9" s="122">
        <f t="shared" si="2"/>
        <v>709.94449616600002</v>
      </c>
      <c r="N9" s="123">
        <f t="shared" si="2"/>
        <v>619.53672831400002</v>
      </c>
      <c r="O9" s="124">
        <f>LARGE(E9:N9,1)</f>
        <v>709.94449616600002</v>
      </c>
      <c r="P9" s="125">
        <v>6</v>
      </c>
      <c r="Q9" s="101">
        <f>SUM(E9:N9)</f>
        <v>2810.4438700000001</v>
      </c>
      <c r="R9" s="101">
        <f>Q9-D9</f>
        <v>0</v>
      </c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</row>
    <row r="10" spans="1:53" ht="15" thickBot="1" x14ac:dyDescent="0.4">
      <c r="B10" s="102"/>
      <c r="C10" s="103"/>
      <c r="D10" s="102"/>
      <c r="E10" s="104"/>
      <c r="F10" s="177"/>
      <c r="G10" s="250"/>
      <c r="H10" s="263"/>
      <c r="I10" s="105">
        <f>I8+E8</f>
        <v>8.9728605919462856E-2</v>
      </c>
      <c r="J10" s="106">
        <f>I10+J8</f>
        <v>0.26284295688495651</v>
      </c>
      <c r="K10" s="106">
        <f t="shared" ref="K10:M10" si="3">J10+K8</f>
        <v>0.48145897783043096</v>
      </c>
      <c r="L10" s="106">
        <f t="shared" si="3"/>
        <v>0.73406836232811901</v>
      </c>
      <c r="M10" s="106">
        <f t="shared" si="3"/>
        <v>0.95450924532429871</v>
      </c>
      <c r="N10" s="107" t="e">
        <f>#REF!+N8</f>
        <v>#REF!</v>
      </c>
      <c r="O10" s="108"/>
      <c r="P10" s="109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</row>
    <row r="11" spans="1:53" x14ac:dyDescent="0.35">
      <c r="B11" s="134"/>
      <c r="C11" s="134"/>
      <c r="D11" s="145"/>
      <c r="E11" s="135"/>
      <c r="F11" s="178"/>
      <c r="G11" s="251"/>
      <c r="H11" s="264"/>
      <c r="I11" s="146"/>
      <c r="J11" s="146"/>
      <c r="K11" s="146"/>
      <c r="L11" s="146"/>
      <c r="M11" s="146"/>
      <c r="N11" s="147"/>
      <c r="O11" s="110"/>
      <c r="P11" s="11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</row>
    <row r="12" spans="1:53" x14ac:dyDescent="0.35">
      <c r="A12" s="101"/>
      <c r="B12" s="186" t="s">
        <v>1158</v>
      </c>
      <c r="C12" s="187" t="s">
        <v>1159</v>
      </c>
      <c r="D12" s="188">
        <f>'Cronograma FÍSICO FINANCEIRO'!N26/1000</f>
        <v>0</v>
      </c>
      <c r="E12" s="189">
        <f>E15+E18+E21</f>
        <v>0</v>
      </c>
      <c r="F12" s="190"/>
      <c r="G12" s="252" t="s">
        <v>1160</v>
      </c>
      <c r="H12" s="265"/>
      <c r="I12" s="191"/>
      <c r="J12" s="191"/>
      <c r="K12" s="191"/>
      <c r="L12" s="191"/>
      <c r="M12" s="191"/>
      <c r="N12" s="191"/>
      <c r="O12" s="192">
        <f>LARGE(E12:N12,1)</f>
        <v>0</v>
      </c>
      <c r="P12" s="193">
        <v>3</v>
      </c>
      <c r="Q12" s="101">
        <f>P12-D12</f>
        <v>3</v>
      </c>
      <c r="R12" s="111">
        <f>SUM(S12:BA12)</f>
        <v>1.0000000000000002</v>
      </c>
      <c r="S12" s="112">
        <v>0.01</v>
      </c>
      <c r="T12" s="112">
        <v>1.4999999999999999E-2</v>
      </c>
      <c r="U12" s="112">
        <v>2.4E-2</v>
      </c>
      <c r="V12" s="112">
        <v>2.7E-2</v>
      </c>
      <c r="W12" s="112">
        <v>3.4000000000000002E-2</v>
      </c>
      <c r="X12" s="112">
        <v>3.5999999999999997E-2</v>
      </c>
      <c r="Y12" s="112">
        <v>0.04</v>
      </c>
      <c r="Z12" s="112">
        <v>4.4999999999999998E-2</v>
      </c>
      <c r="AA12" s="112">
        <v>4.5999999999999999E-2</v>
      </c>
      <c r="AB12" s="112">
        <v>4.7E-2</v>
      </c>
      <c r="AC12" s="112">
        <v>4.8000000000000001E-2</v>
      </c>
      <c r="AD12" s="112">
        <v>0.05</v>
      </c>
      <c r="AE12" s="112">
        <v>4.2999999999999997E-2</v>
      </c>
      <c r="AF12" s="112">
        <v>4.2000000000000003E-2</v>
      </c>
      <c r="AG12" s="112">
        <v>4.1000000000000002E-2</v>
      </c>
      <c r="AH12" s="112">
        <v>3.9E-2</v>
      </c>
      <c r="AI12" s="112">
        <v>3.6999999999999998E-2</v>
      </c>
      <c r="AJ12" s="112">
        <v>3.4000000000000002E-2</v>
      </c>
      <c r="AK12" s="112">
        <v>3.2000000000000001E-2</v>
      </c>
      <c r="AL12" s="112">
        <v>3.1E-2</v>
      </c>
      <c r="AM12" s="112">
        <v>0.03</v>
      </c>
      <c r="AN12" s="112">
        <v>2.8000000000000001E-2</v>
      </c>
      <c r="AO12" s="112">
        <v>2.7E-2</v>
      </c>
      <c r="AP12" s="112">
        <v>2.5999999999999999E-2</v>
      </c>
      <c r="AQ12" s="112">
        <v>2.5000000000000001E-2</v>
      </c>
      <c r="AR12" s="112">
        <v>2.4E-2</v>
      </c>
      <c r="AS12" s="112">
        <v>2.3E-2</v>
      </c>
      <c r="AT12" s="112">
        <v>2.1999999999999999E-2</v>
      </c>
      <c r="AU12" s="112">
        <v>0.02</v>
      </c>
      <c r="AV12" s="112">
        <v>1.7999999999999999E-2</v>
      </c>
      <c r="AW12" s="112">
        <v>1.4E-2</v>
      </c>
      <c r="AX12" s="112">
        <v>1.2E-2</v>
      </c>
      <c r="AY12" s="112">
        <v>0.01</v>
      </c>
      <c r="AZ12" s="112"/>
      <c r="BA12" s="113"/>
    </row>
    <row r="13" spans="1:53" ht="15" thickBot="1" x14ac:dyDescent="0.4">
      <c r="B13" s="102"/>
      <c r="C13" s="103"/>
      <c r="D13" s="102"/>
      <c r="E13" s="137"/>
      <c r="F13" s="180"/>
      <c r="G13" s="253"/>
      <c r="H13" s="266"/>
      <c r="I13" s="138"/>
      <c r="J13" s="138"/>
      <c r="K13" s="138"/>
      <c r="L13" s="138"/>
      <c r="M13" s="138"/>
      <c r="N13" s="139"/>
      <c r="O13" s="108"/>
      <c r="P13" s="109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00"/>
    </row>
    <row r="14" spans="1:53" x14ac:dyDescent="0.35">
      <c r="B14" s="134"/>
      <c r="C14" s="134"/>
      <c r="D14" s="145"/>
      <c r="E14" s="135"/>
      <c r="F14" s="178"/>
      <c r="G14" s="251"/>
      <c r="H14" s="264">
        <f>I15/$D$15</f>
        <v>5.423929359416102E-2</v>
      </c>
      <c r="I14" s="146">
        <f t="shared" ref="I14:M14" si="4">J15/$D$15</f>
        <v>0.10364386495989511</v>
      </c>
      <c r="J14" s="146">
        <f t="shared" si="4"/>
        <v>0.17779817113699461</v>
      </c>
      <c r="K14" s="146">
        <f t="shared" si="4"/>
        <v>0.22449709915710472</v>
      </c>
      <c r="L14" s="146">
        <f t="shared" si="4"/>
        <v>0.24886695307656656</v>
      </c>
      <c r="M14" s="146">
        <f t="shared" si="4"/>
        <v>0.19095461807527822</v>
      </c>
      <c r="N14" s="147"/>
      <c r="O14" s="110">
        <f>LARGE(E14:N14,1)</f>
        <v>0.24886695307656656</v>
      </c>
      <c r="P14" s="110"/>
      <c r="Q14" s="111">
        <f>SUM(H14:N14)</f>
        <v>1.0000000000000002</v>
      </c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</row>
    <row r="15" spans="1:53" x14ac:dyDescent="0.35">
      <c r="A15" s="101">
        <f>SUM(E15:N15)-D15</f>
        <v>0</v>
      </c>
      <c r="B15" s="126">
        <v>1</v>
      </c>
      <c r="C15" s="127" t="s">
        <v>52</v>
      </c>
      <c r="D15" s="128">
        <f>'Planilha1 (2)'!N28/1000</f>
        <v>1651.9750199999994</v>
      </c>
      <c r="E15" s="136">
        <f>E18+E21+E27</f>
        <v>0</v>
      </c>
      <c r="F15" s="179"/>
      <c r="G15" s="254"/>
      <c r="H15" s="267">
        <f t="shared" ref="H15:M15" si="5">H18+H21+H27+H24</f>
        <v>0</v>
      </c>
      <c r="I15" s="148">
        <f t="shared" si="5"/>
        <v>89.601958119999992</v>
      </c>
      <c r="J15" s="148">
        <f t="shared" si="5"/>
        <v>171.21707588999996</v>
      </c>
      <c r="K15" s="148">
        <f t="shared" si="5"/>
        <v>293.71813731999998</v>
      </c>
      <c r="L15" s="148">
        <f t="shared" si="5"/>
        <v>370.86359986999992</v>
      </c>
      <c r="M15" s="148">
        <f t="shared" si="5"/>
        <v>411.12198978599997</v>
      </c>
      <c r="N15" s="148">
        <f>N18+N21+N27+N24</f>
        <v>315.45225901399999</v>
      </c>
      <c r="O15" s="129">
        <f>LARGE(E15:N15,1)</f>
        <v>411.12198978599997</v>
      </c>
      <c r="P15" s="130">
        <v>6</v>
      </c>
      <c r="Q15" s="101">
        <f>P15-D15</f>
        <v>-1645.9750199999994</v>
      </c>
      <c r="R15" s="111">
        <f>SUM(S15:BA15)</f>
        <v>1.0000000000000002</v>
      </c>
      <c r="S15" s="112">
        <v>0.01</v>
      </c>
      <c r="T15" s="112">
        <v>1.4999999999999999E-2</v>
      </c>
      <c r="U15" s="112">
        <v>2.4E-2</v>
      </c>
      <c r="V15" s="112">
        <v>2.7E-2</v>
      </c>
      <c r="W15" s="112">
        <v>3.4000000000000002E-2</v>
      </c>
      <c r="X15" s="112">
        <v>3.5999999999999997E-2</v>
      </c>
      <c r="Y15" s="112">
        <v>0.04</v>
      </c>
      <c r="Z15" s="112">
        <v>4.4999999999999998E-2</v>
      </c>
      <c r="AA15" s="112">
        <v>4.5999999999999999E-2</v>
      </c>
      <c r="AB15" s="112">
        <v>4.7E-2</v>
      </c>
      <c r="AC15" s="112">
        <v>4.8000000000000001E-2</v>
      </c>
      <c r="AD15" s="112">
        <v>0.05</v>
      </c>
      <c r="AE15" s="112">
        <v>4.2999999999999997E-2</v>
      </c>
      <c r="AF15" s="112">
        <v>4.2000000000000003E-2</v>
      </c>
      <c r="AG15" s="112">
        <v>4.1000000000000002E-2</v>
      </c>
      <c r="AH15" s="112">
        <v>3.9E-2</v>
      </c>
      <c r="AI15" s="112">
        <v>3.6999999999999998E-2</v>
      </c>
      <c r="AJ15" s="112">
        <v>3.4000000000000002E-2</v>
      </c>
      <c r="AK15" s="112">
        <v>3.2000000000000001E-2</v>
      </c>
      <c r="AL15" s="112">
        <v>3.1E-2</v>
      </c>
      <c r="AM15" s="112">
        <v>0.03</v>
      </c>
      <c r="AN15" s="112">
        <v>2.8000000000000001E-2</v>
      </c>
      <c r="AO15" s="112">
        <v>2.7E-2</v>
      </c>
      <c r="AP15" s="112">
        <v>2.5999999999999999E-2</v>
      </c>
      <c r="AQ15" s="112">
        <v>2.5000000000000001E-2</v>
      </c>
      <c r="AR15" s="112">
        <v>2.4E-2</v>
      </c>
      <c r="AS15" s="112">
        <v>2.3E-2</v>
      </c>
      <c r="AT15" s="112">
        <v>2.1999999999999999E-2</v>
      </c>
      <c r="AU15" s="112">
        <v>0.02</v>
      </c>
      <c r="AV15" s="112">
        <v>1.7999999999999999E-2</v>
      </c>
      <c r="AW15" s="112">
        <v>1.4E-2</v>
      </c>
      <c r="AX15" s="112">
        <v>1.2E-2</v>
      </c>
      <c r="AY15" s="112">
        <v>0.01</v>
      </c>
      <c r="AZ15" s="112"/>
      <c r="BA15" s="113"/>
    </row>
    <row r="16" spans="1:53" ht="15" thickBot="1" x14ac:dyDescent="0.4">
      <c r="B16" s="102"/>
      <c r="C16" s="103"/>
      <c r="D16" s="102"/>
      <c r="E16" s="137"/>
      <c r="F16" s="180"/>
      <c r="G16" s="253"/>
      <c r="H16" s="266"/>
      <c r="I16" s="138"/>
      <c r="J16" s="138"/>
      <c r="K16" s="138"/>
      <c r="L16" s="138"/>
      <c r="M16" s="138"/>
      <c r="N16" s="139"/>
      <c r="O16" s="108"/>
      <c r="P16" s="109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00"/>
    </row>
    <row r="17" spans="1:53" x14ac:dyDescent="0.35">
      <c r="B17" s="93"/>
      <c r="C17" s="92"/>
      <c r="D17" s="93"/>
      <c r="E17" s="135"/>
      <c r="F17" s="178"/>
      <c r="G17" s="251"/>
      <c r="H17" s="264">
        <v>0.08</v>
      </c>
      <c r="I17" s="150">
        <v>0.1535</v>
      </c>
      <c r="J17" s="150">
        <v>0.185</v>
      </c>
      <c r="K17" s="150">
        <v>0.2215</v>
      </c>
      <c r="L17" s="150">
        <v>0.19</v>
      </c>
      <c r="M17" s="150">
        <v>0.17</v>
      </c>
      <c r="N17" s="170"/>
      <c r="O17" s="110">
        <f>LARGE(E17:N17,1)</f>
        <v>0.2215</v>
      </c>
      <c r="P17" s="110"/>
      <c r="Q17" s="111">
        <f>SUM(H17:N17)</f>
        <v>1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00"/>
    </row>
    <row r="18" spans="1:53" x14ac:dyDescent="0.35">
      <c r="A18" s="101">
        <f>SUM(E18:N18)-D18</f>
        <v>0</v>
      </c>
      <c r="B18" s="131" t="s">
        <v>1155</v>
      </c>
      <c r="C18" s="132" t="str">
        <f>'Planilha1 (2)'!E29</f>
        <v>TÉRREO - PLANTA - CALÇADA</v>
      </c>
      <c r="D18" s="133">
        <f>'Planilha1 (2)'!N29/1000</f>
        <v>898.97725999999977</v>
      </c>
      <c r="E18" s="140">
        <f>$D$21*D17</f>
        <v>0</v>
      </c>
      <c r="F18" s="181"/>
      <c r="G18" s="255"/>
      <c r="H18" s="268">
        <f>$D$21*G17</f>
        <v>0</v>
      </c>
      <c r="I18" s="141">
        <f>$D$18*H17</f>
        <v>71.918180799999988</v>
      </c>
      <c r="J18" s="141">
        <f t="shared" ref="J18:M18" si="6">$D$18*I17</f>
        <v>137.99300940999996</v>
      </c>
      <c r="K18" s="141">
        <f t="shared" si="6"/>
        <v>166.31079309999996</v>
      </c>
      <c r="L18" s="141">
        <f t="shared" si="6"/>
        <v>199.12346308999994</v>
      </c>
      <c r="M18" s="141">
        <f t="shared" si="6"/>
        <v>170.80567939999995</v>
      </c>
      <c r="N18" s="171">
        <f>$D$18*M17</f>
        <v>152.82613419999998</v>
      </c>
      <c r="O18" s="158">
        <f>LARGE(E18:N18,1)</f>
        <v>199.12346308999994</v>
      </c>
      <c r="P18" s="159">
        <v>6</v>
      </c>
      <c r="Q18" s="273">
        <f>SUM(H18:N18)-D18</f>
        <v>0</v>
      </c>
      <c r="R18" s="111">
        <f>SUM(S18:BA18)</f>
        <v>1</v>
      </c>
      <c r="S18" s="112">
        <v>0.03</v>
      </c>
      <c r="T18" s="112">
        <v>7.0000000000000007E-2</v>
      </c>
      <c r="U18" s="112">
        <v>9.5000000000000001E-2</v>
      </c>
      <c r="V18" s="112">
        <v>0.14000000000000001</v>
      </c>
      <c r="W18" s="112">
        <v>0.16</v>
      </c>
      <c r="X18" s="112">
        <v>0.18</v>
      </c>
      <c r="Y18" s="112">
        <v>0.13</v>
      </c>
      <c r="Z18" s="112">
        <v>0.11</v>
      </c>
      <c r="AA18" s="112">
        <v>8.5000000000000006E-2</v>
      </c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00"/>
    </row>
    <row r="19" spans="1:53" x14ac:dyDescent="0.35">
      <c r="B19" s="151"/>
      <c r="C19" s="152"/>
      <c r="D19" s="151"/>
      <c r="E19" s="142"/>
      <c r="F19" s="182"/>
      <c r="G19" s="256"/>
      <c r="H19" s="269"/>
      <c r="I19" s="143"/>
      <c r="J19" s="143"/>
      <c r="K19" s="143"/>
      <c r="L19" s="143"/>
      <c r="M19" s="143"/>
      <c r="N19" s="144"/>
      <c r="O19" s="169"/>
      <c r="P19" s="153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00"/>
    </row>
    <row r="20" spans="1:53" x14ac:dyDescent="0.35">
      <c r="B20" s="160"/>
      <c r="C20" s="161"/>
      <c r="D20" s="160"/>
      <c r="E20" s="162"/>
      <c r="F20" s="183"/>
      <c r="G20" s="257"/>
      <c r="H20" s="270">
        <v>6.6000000000000003E-2</v>
      </c>
      <c r="I20" s="172">
        <v>0.124</v>
      </c>
      <c r="J20" s="172">
        <v>0.17349999999999999</v>
      </c>
      <c r="K20" s="172">
        <v>0.214</v>
      </c>
      <c r="L20" s="172">
        <v>0.24679999999999999</v>
      </c>
      <c r="M20" s="172">
        <v>0.1757</v>
      </c>
      <c r="N20" s="173"/>
      <c r="O20" s="163">
        <f>LARGE(E20:N20,1)</f>
        <v>0.24679999999999999</v>
      </c>
      <c r="P20" s="163"/>
      <c r="Q20" s="111">
        <f>SUM(H20:N20)</f>
        <v>1</v>
      </c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00"/>
    </row>
    <row r="21" spans="1:53" x14ac:dyDescent="0.35">
      <c r="A21" s="101">
        <f>SUM(E21:N21)-D21</f>
        <v>0</v>
      </c>
      <c r="B21" s="131" t="s">
        <v>1156</v>
      </c>
      <c r="C21" s="132" t="str">
        <f>'Planilha1 (2)'!E131</f>
        <v>SUPERIOR - PLANTA</v>
      </c>
      <c r="D21" s="133">
        <f>'Planilha1 (2)'!N131/1000</f>
        <v>267.9360200000001</v>
      </c>
      <c r="E21" s="140">
        <f t="shared" ref="E21:M21" si="7">$D$21*D20</f>
        <v>0</v>
      </c>
      <c r="F21" s="181"/>
      <c r="G21" s="255"/>
      <c r="H21" s="268">
        <f t="shared" si="7"/>
        <v>0</v>
      </c>
      <c r="I21" s="141">
        <f>$D$21*H20</f>
        <v>17.683777320000008</v>
      </c>
      <c r="J21" s="141">
        <f t="shared" si="7"/>
        <v>33.224066480000012</v>
      </c>
      <c r="K21" s="141">
        <f t="shared" si="7"/>
        <v>46.486899470000012</v>
      </c>
      <c r="L21" s="141">
        <f t="shared" si="7"/>
        <v>57.338308280000021</v>
      </c>
      <c r="M21" s="141">
        <f t="shared" si="7"/>
        <v>66.12660973600002</v>
      </c>
      <c r="N21" s="171">
        <f>$D$21*M20</f>
        <v>47.076358714000015</v>
      </c>
      <c r="O21" s="158">
        <f>LARGE(E21:N21,1)</f>
        <v>66.12660973600002</v>
      </c>
      <c r="P21" s="159">
        <v>6</v>
      </c>
      <c r="R21" s="111">
        <f>SUM(S21:BA21)</f>
        <v>1</v>
      </c>
      <c r="S21" s="112">
        <v>4.5999999999999999E-2</v>
      </c>
      <c r="T21" s="112">
        <v>7.5999999999999998E-2</v>
      </c>
      <c r="U21" s="112">
        <v>7.8E-2</v>
      </c>
      <c r="V21" s="112">
        <v>9.2600000000000002E-2</v>
      </c>
      <c r="W21" s="112">
        <v>0.13500000000000001</v>
      </c>
      <c r="X21" s="112">
        <v>0.126</v>
      </c>
      <c r="Y21" s="112">
        <v>0.11700000000000001</v>
      </c>
      <c r="Z21" s="112">
        <v>9.7000000000000003E-2</v>
      </c>
      <c r="AA21" s="112">
        <v>8.5999999999999993E-2</v>
      </c>
      <c r="AB21" s="112">
        <v>8.4000000000000005E-2</v>
      </c>
      <c r="AC21" s="112">
        <v>3.7400000000000003E-2</v>
      </c>
      <c r="AD21" s="112">
        <v>2.5000000000000001E-2</v>
      </c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00"/>
    </row>
    <row r="22" spans="1:53" x14ac:dyDescent="0.35">
      <c r="B22" s="151"/>
      <c r="C22" s="152"/>
      <c r="D22" s="151"/>
      <c r="E22" s="142"/>
      <c r="F22" s="182"/>
      <c r="G22" s="256"/>
      <c r="H22" s="269"/>
      <c r="I22" s="143"/>
      <c r="J22" s="143"/>
      <c r="K22" s="143"/>
      <c r="L22" s="143"/>
      <c r="M22" s="143"/>
      <c r="N22" s="144"/>
      <c r="O22" s="169">
        <f>L7</f>
        <v>8</v>
      </c>
      <c r="P22" s="153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00"/>
    </row>
    <row r="23" spans="1:53" x14ac:dyDescent="0.35">
      <c r="B23" s="160"/>
      <c r="C23" s="161"/>
      <c r="D23" s="160"/>
      <c r="E23" s="162"/>
      <c r="F23" s="183"/>
      <c r="G23" s="257"/>
      <c r="H23" s="270"/>
      <c r="I23" s="172"/>
      <c r="J23" s="172">
        <v>0.125</v>
      </c>
      <c r="K23" s="172">
        <v>0.2</v>
      </c>
      <c r="L23" s="172">
        <v>0.38500000000000001</v>
      </c>
      <c r="M23" s="172">
        <v>0.28999999999999998</v>
      </c>
      <c r="N23" s="173"/>
      <c r="O23" s="163">
        <f>LARGE(E23:N23,1)</f>
        <v>0.38500000000000001</v>
      </c>
      <c r="P23" s="163"/>
      <c r="Q23" s="111">
        <f>SUM(H23:N23)</f>
        <v>1</v>
      </c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00"/>
    </row>
    <row r="24" spans="1:53" x14ac:dyDescent="0.35">
      <c r="A24" s="101">
        <f>SUM(E24:N24)-D24</f>
        <v>0</v>
      </c>
      <c r="B24" s="131" t="s">
        <v>1157</v>
      </c>
      <c r="C24" s="132" t="str">
        <f>'Planilha1 (2)'!E158</f>
        <v>COBERTURA</v>
      </c>
      <c r="D24" s="133">
        <f>'Planilha1 (2)'!N158/1000</f>
        <v>291.84528999999998</v>
      </c>
      <c r="E24" s="140">
        <f>$D$27*E23</f>
        <v>0</v>
      </c>
      <c r="F24" s="181"/>
      <c r="G24" s="255"/>
      <c r="H24" s="268">
        <f>$D$27*H23</f>
        <v>0</v>
      </c>
      <c r="I24" s="149">
        <f>$D$21*H23</f>
        <v>0</v>
      </c>
      <c r="J24" s="141">
        <f>$D$24*I23</f>
        <v>0</v>
      </c>
      <c r="K24" s="141">
        <f>$D$24*J23</f>
        <v>36.480661249999997</v>
      </c>
      <c r="L24" s="141">
        <f>$D$24*K23</f>
        <v>58.369057999999995</v>
      </c>
      <c r="M24" s="141">
        <f>$D$24*L23</f>
        <v>112.36043665</v>
      </c>
      <c r="N24" s="171">
        <f>$D$24*M23</f>
        <v>84.635134099999988</v>
      </c>
      <c r="O24" s="158">
        <f>LARGE(E24:N24,1)</f>
        <v>112.36043665</v>
      </c>
      <c r="P24" s="159">
        <v>4</v>
      </c>
      <c r="R24" s="111">
        <f>SUM(S24:BA24)</f>
        <v>1</v>
      </c>
      <c r="S24" s="112">
        <v>0.02</v>
      </c>
      <c r="T24" s="112">
        <v>3.7999999999999999E-2</v>
      </c>
      <c r="U24" s="112">
        <v>4.9000000000000002E-2</v>
      </c>
      <c r="V24" s="112">
        <v>5.8999999999999997E-2</v>
      </c>
      <c r="W24" s="112">
        <v>0.06</v>
      </c>
      <c r="X24" s="112">
        <v>6.8000000000000005E-2</v>
      </c>
      <c r="Y24" s="112">
        <v>7.4999999999999997E-2</v>
      </c>
      <c r="Z24" s="112">
        <v>7.8E-2</v>
      </c>
      <c r="AA24" s="112">
        <v>7.8E-2</v>
      </c>
      <c r="AB24" s="112">
        <v>8.2000000000000003E-2</v>
      </c>
      <c r="AC24" s="112">
        <v>7.6999999999999999E-2</v>
      </c>
      <c r="AD24" s="112">
        <v>7.5999999999999998E-2</v>
      </c>
      <c r="AE24" s="112">
        <v>6.8000000000000005E-2</v>
      </c>
      <c r="AF24" s="112">
        <v>6.4000000000000001E-2</v>
      </c>
      <c r="AG24" s="112">
        <v>5.3999999999999999E-2</v>
      </c>
      <c r="AH24" s="112">
        <v>3.4200000000000001E-2</v>
      </c>
      <c r="AI24" s="112">
        <v>1.9800000000000002E-2</v>
      </c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00"/>
    </row>
    <row r="25" spans="1:53" x14ac:dyDescent="0.35">
      <c r="B25" s="164"/>
      <c r="C25" s="165"/>
      <c r="D25" s="164"/>
      <c r="E25" s="166"/>
      <c r="F25" s="184"/>
      <c r="G25" s="258"/>
      <c r="H25" s="271"/>
      <c r="I25" s="167"/>
      <c r="J25" s="167"/>
      <c r="K25" s="167"/>
      <c r="L25" s="167"/>
      <c r="M25" s="167"/>
      <c r="N25" s="168"/>
      <c r="O25" s="169"/>
      <c r="P25" s="169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00"/>
    </row>
    <row r="26" spans="1:53" x14ac:dyDescent="0.35">
      <c r="B26" s="151"/>
      <c r="C26" s="152"/>
      <c r="D26" s="151"/>
      <c r="E26" s="154"/>
      <c r="F26" s="185"/>
      <c r="G26" s="259"/>
      <c r="H26" s="272"/>
      <c r="I26" s="155"/>
      <c r="J26" s="155">
        <v>0.23</v>
      </c>
      <c r="K26" s="155">
        <v>0.28999999999999998</v>
      </c>
      <c r="L26" s="155">
        <v>0.32</v>
      </c>
      <c r="M26" s="155">
        <v>0.16</v>
      </c>
      <c r="N26" s="156"/>
      <c r="O26" s="157">
        <f>LARGE(E26:N26,1)</f>
        <v>0.32</v>
      </c>
      <c r="P26" s="157"/>
      <c r="Q26" s="111">
        <f>SUM(H26:N26)</f>
        <v>1</v>
      </c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00"/>
    </row>
    <row r="27" spans="1:53" x14ac:dyDescent="0.35">
      <c r="A27" s="101">
        <f>SUM(E27:N27)-D27</f>
        <v>0</v>
      </c>
      <c r="B27" s="131" t="s">
        <v>1476</v>
      </c>
      <c r="C27" s="132" t="str">
        <f>'Planilha1 (2)'!E167</f>
        <v>FACHADA</v>
      </c>
      <c r="D27" s="133">
        <f>'Planilha1 (2)'!N167/1000</f>
        <v>193.21644999999998</v>
      </c>
      <c r="E27" s="140">
        <f>$D$27*E26</f>
        <v>0</v>
      </c>
      <c r="F27" s="181"/>
      <c r="G27" s="255"/>
      <c r="H27" s="268">
        <f>$D$27*H26</f>
        <v>0</v>
      </c>
      <c r="I27" s="149">
        <f>$D$21*H26</f>
        <v>0</v>
      </c>
      <c r="J27" s="141">
        <f>$D$27*I26</f>
        <v>0</v>
      </c>
      <c r="K27" s="141">
        <f>$D$27*J26</f>
        <v>44.439783499999997</v>
      </c>
      <c r="L27" s="141">
        <f>$D$27*K26</f>
        <v>56.032770499999991</v>
      </c>
      <c r="M27" s="141">
        <f>$D$27*L26</f>
        <v>61.829263999999995</v>
      </c>
      <c r="N27" s="171">
        <f>$D$27*M26</f>
        <v>30.914631999999997</v>
      </c>
      <c r="O27" s="158">
        <f>LARGE(E27:N27,1)</f>
        <v>61.829263999999995</v>
      </c>
      <c r="P27" s="159">
        <v>4</v>
      </c>
      <c r="R27" s="115">
        <f>SUM(S27:BA27)</f>
        <v>1</v>
      </c>
      <c r="S27" s="112">
        <v>0.02</v>
      </c>
      <c r="T27" s="112">
        <v>3.7999999999999999E-2</v>
      </c>
      <c r="U27" s="112">
        <v>4.9000000000000002E-2</v>
      </c>
      <c r="V27" s="112">
        <v>5.8999999999999997E-2</v>
      </c>
      <c r="W27" s="112">
        <v>0.06</v>
      </c>
      <c r="X27" s="112">
        <v>6.8000000000000005E-2</v>
      </c>
      <c r="Y27" s="112">
        <v>7.4999999999999997E-2</v>
      </c>
      <c r="Z27" s="112">
        <v>7.8E-2</v>
      </c>
      <c r="AA27" s="112">
        <v>7.8E-2</v>
      </c>
      <c r="AB27" s="112">
        <v>8.2000000000000003E-2</v>
      </c>
      <c r="AC27" s="112">
        <v>7.6999999999999999E-2</v>
      </c>
      <c r="AD27" s="112">
        <v>7.5999999999999998E-2</v>
      </c>
      <c r="AE27" s="112">
        <v>6.8000000000000005E-2</v>
      </c>
      <c r="AF27" s="112">
        <v>6.4000000000000001E-2</v>
      </c>
      <c r="AG27" s="112">
        <v>5.3999999999999999E-2</v>
      </c>
      <c r="AH27" s="112">
        <v>3.4200000000000001E-2</v>
      </c>
      <c r="AI27" s="112">
        <v>1.9800000000000002E-2</v>
      </c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4"/>
      <c r="AZ27" s="114"/>
      <c r="BA27" s="100"/>
    </row>
    <row r="28" spans="1:53" ht="15" thickBot="1" x14ac:dyDescent="0.4">
      <c r="B28" s="102"/>
      <c r="C28" s="103"/>
      <c r="D28" s="102"/>
      <c r="E28" s="137"/>
      <c r="F28" s="180"/>
      <c r="G28" s="253"/>
      <c r="H28" s="266"/>
      <c r="I28" s="138"/>
      <c r="J28" s="138"/>
      <c r="K28" s="138"/>
      <c r="L28" s="138"/>
      <c r="M28" s="138"/>
      <c r="N28" s="139"/>
      <c r="O28" s="108"/>
      <c r="P28" s="108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00"/>
    </row>
    <row r="29" spans="1:53" x14ac:dyDescent="0.35">
      <c r="B29" s="134"/>
      <c r="C29" s="134"/>
      <c r="D29" s="145"/>
      <c r="E29" s="135">
        <f>I30/$D$30</f>
        <v>0</v>
      </c>
      <c r="F29" s="178"/>
      <c r="G29" s="251"/>
      <c r="H29" s="264">
        <f>I30/$D$30</f>
        <v>0</v>
      </c>
      <c r="I29" s="146">
        <f t="shared" ref="I29:M29" si="8">J30/$D$30</f>
        <v>8.1296834895948605E-2</v>
      </c>
      <c r="J29" s="146">
        <f t="shared" si="8"/>
        <v>0.13896010456472851</v>
      </c>
      <c r="K29" s="146">
        <f t="shared" si="8"/>
        <v>0.2109017167754145</v>
      </c>
      <c r="L29" s="146">
        <f t="shared" si="8"/>
        <v>0.27366665520892092</v>
      </c>
      <c r="M29" s="146">
        <f t="shared" si="8"/>
        <v>0.29517468855498702</v>
      </c>
      <c r="N29" s="147"/>
      <c r="O29" s="110">
        <f>LARGE(E29:N29,1)</f>
        <v>0.29517468855498702</v>
      </c>
      <c r="P29" s="11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</row>
    <row r="30" spans="1:53" x14ac:dyDescent="0.35">
      <c r="A30" s="101">
        <f>SUM(E30:N30)-D30</f>
        <v>0</v>
      </c>
      <c r="B30" s="126">
        <v>1</v>
      </c>
      <c r="C30" s="127" t="str">
        <f>'Planilha1 (2)'!E176</f>
        <v>Elétrica</v>
      </c>
      <c r="D30" s="128">
        <f>'Planilha1 (2)'!N176/1000</f>
        <v>536.46388000000013</v>
      </c>
      <c r="E30" s="136">
        <f>E33+E36+E42</f>
        <v>0</v>
      </c>
      <c r="F30" s="179"/>
      <c r="G30" s="254"/>
      <c r="H30" s="267">
        <f t="shared" ref="H30:M30" si="9">H33+H36+H42+H39</f>
        <v>0</v>
      </c>
      <c r="I30" s="148">
        <f t="shared" si="9"/>
        <v>0</v>
      </c>
      <c r="J30" s="148">
        <f t="shared" si="9"/>
        <v>43.612815479999995</v>
      </c>
      <c r="K30" s="148">
        <f t="shared" si="9"/>
        <v>74.54707685999999</v>
      </c>
      <c r="L30" s="148">
        <f t="shared" si="9"/>
        <v>113.14115327999998</v>
      </c>
      <c r="M30" s="148">
        <f t="shared" si="9"/>
        <v>146.81227567999997</v>
      </c>
      <c r="N30" s="148">
        <f>N33+N36+N42+N39</f>
        <v>158.35055869999997</v>
      </c>
      <c r="O30" s="129">
        <f>LARGE(E30:N30,1)</f>
        <v>158.35055869999997</v>
      </c>
      <c r="P30" s="130">
        <v>5</v>
      </c>
      <c r="Q30" s="101">
        <f>P30-D30</f>
        <v>-531.46388000000013</v>
      </c>
      <c r="R30" s="111">
        <f>SUM(S30:BA30)</f>
        <v>1.0000000000000002</v>
      </c>
      <c r="S30" s="112">
        <v>0.01</v>
      </c>
      <c r="T30" s="112">
        <v>1.4999999999999999E-2</v>
      </c>
      <c r="U30" s="112">
        <v>2.4E-2</v>
      </c>
      <c r="V30" s="112">
        <v>2.7E-2</v>
      </c>
      <c r="W30" s="112">
        <v>3.4000000000000002E-2</v>
      </c>
      <c r="X30" s="112">
        <v>3.5999999999999997E-2</v>
      </c>
      <c r="Y30" s="112">
        <v>0.04</v>
      </c>
      <c r="Z30" s="112">
        <v>4.4999999999999998E-2</v>
      </c>
      <c r="AA30" s="112">
        <v>4.5999999999999999E-2</v>
      </c>
      <c r="AB30" s="112">
        <v>4.7E-2</v>
      </c>
      <c r="AC30" s="112">
        <v>4.8000000000000001E-2</v>
      </c>
      <c r="AD30" s="112">
        <v>0.05</v>
      </c>
      <c r="AE30" s="112">
        <v>4.2999999999999997E-2</v>
      </c>
      <c r="AF30" s="112">
        <v>4.2000000000000003E-2</v>
      </c>
      <c r="AG30" s="112">
        <v>4.1000000000000002E-2</v>
      </c>
      <c r="AH30" s="112">
        <v>3.9E-2</v>
      </c>
      <c r="AI30" s="112">
        <v>3.6999999999999998E-2</v>
      </c>
      <c r="AJ30" s="112">
        <v>3.4000000000000002E-2</v>
      </c>
      <c r="AK30" s="112">
        <v>3.2000000000000001E-2</v>
      </c>
      <c r="AL30" s="112">
        <v>3.1E-2</v>
      </c>
      <c r="AM30" s="112">
        <v>0.03</v>
      </c>
      <c r="AN30" s="112">
        <v>2.8000000000000001E-2</v>
      </c>
      <c r="AO30" s="112">
        <v>2.7E-2</v>
      </c>
      <c r="AP30" s="112">
        <v>2.5999999999999999E-2</v>
      </c>
      <c r="AQ30" s="112">
        <v>2.5000000000000001E-2</v>
      </c>
      <c r="AR30" s="112">
        <v>2.4E-2</v>
      </c>
      <c r="AS30" s="112">
        <v>2.3E-2</v>
      </c>
      <c r="AT30" s="112">
        <v>2.1999999999999999E-2</v>
      </c>
      <c r="AU30" s="112">
        <v>0.02</v>
      </c>
      <c r="AV30" s="112">
        <v>1.7999999999999999E-2</v>
      </c>
      <c r="AW30" s="112">
        <v>1.4E-2</v>
      </c>
      <c r="AX30" s="112">
        <v>1.2E-2</v>
      </c>
      <c r="AY30" s="112">
        <v>0.01</v>
      </c>
      <c r="AZ30" s="112"/>
      <c r="BA30" s="113"/>
    </row>
    <row r="31" spans="1:53" ht="15" thickBot="1" x14ac:dyDescent="0.4">
      <c r="B31" s="102"/>
      <c r="C31" s="103"/>
      <c r="D31" s="102"/>
      <c r="E31" s="137"/>
      <c r="F31" s="180"/>
      <c r="G31" s="253"/>
      <c r="H31" s="266"/>
      <c r="I31" s="138"/>
      <c r="J31" s="138"/>
      <c r="K31" s="138"/>
      <c r="L31" s="138"/>
      <c r="M31" s="138"/>
      <c r="N31" s="139"/>
      <c r="O31" s="108"/>
      <c r="P31" s="109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00"/>
    </row>
    <row r="32" spans="1:53" x14ac:dyDescent="0.35">
      <c r="B32" s="93"/>
      <c r="C32" s="92"/>
      <c r="D32" s="93"/>
      <c r="E32" s="135"/>
      <c r="F32" s="178"/>
      <c r="G32" s="251"/>
      <c r="H32" s="264"/>
      <c r="I32" s="150">
        <f>H17</f>
        <v>0.08</v>
      </c>
      <c r="J32" s="150">
        <f>I17</f>
        <v>0.1535</v>
      </c>
      <c r="K32" s="150">
        <f>J17</f>
        <v>0.185</v>
      </c>
      <c r="L32" s="150">
        <f>K17</f>
        <v>0.2215</v>
      </c>
      <c r="M32" s="150">
        <f>L17+M17</f>
        <v>0.36</v>
      </c>
      <c r="N32" s="170"/>
      <c r="O32" s="110">
        <f>LARGE(E32:N32,1)</f>
        <v>0.36</v>
      </c>
      <c r="P32" s="110"/>
      <c r="Q32" s="111">
        <f>SUM(H32:N32)</f>
        <v>1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00"/>
    </row>
    <row r="33" spans="1:53" x14ac:dyDescent="0.35">
      <c r="A33" s="101">
        <f>SUM(E33:N33)-D33</f>
        <v>0</v>
      </c>
      <c r="B33" s="131" t="s">
        <v>1155</v>
      </c>
      <c r="C33" s="132" t="str">
        <f>'Planilha1 (2)'!E177</f>
        <v>TÉRREO</v>
      </c>
      <c r="D33" s="133">
        <f>'Planilha1 (2)'!N177/1000</f>
        <v>161.99184</v>
      </c>
      <c r="E33" s="140"/>
      <c r="F33" s="181"/>
      <c r="G33" s="255"/>
      <c r="H33" s="268"/>
      <c r="I33" s="149"/>
      <c r="J33" s="141">
        <f>$D$33*I32</f>
        <v>12.9593472</v>
      </c>
      <c r="K33" s="141">
        <f t="shared" ref="K33:N33" si="10">$D$33*J32</f>
        <v>24.86574744</v>
      </c>
      <c r="L33" s="141">
        <f t="shared" si="10"/>
        <v>29.9684904</v>
      </c>
      <c r="M33" s="141">
        <f t="shared" si="10"/>
        <v>35.881192560000002</v>
      </c>
      <c r="N33" s="171">
        <f t="shared" si="10"/>
        <v>58.317062399999998</v>
      </c>
      <c r="O33" s="158">
        <f>LARGE(E33:N33,1)</f>
        <v>58.317062399999998</v>
      </c>
      <c r="P33" s="159">
        <v>5</v>
      </c>
      <c r="R33" s="111">
        <f>SUM(S33:BA33)</f>
        <v>1</v>
      </c>
      <c r="S33" s="112">
        <v>0.03</v>
      </c>
      <c r="T33" s="112">
        <v>7.0000000000000007E-2</v>
      </c>
      <c r="U33" s="112">
        <v>9.5000000000000001E-2</v>
      </c>
      <c r="V33" s="112">
        <v>0.14000000000000001</v>
      </c>
      <c r="W33" s="112">
        <v>0.16</v>
      </c>
      <c r="X33" s="112">
        <v>0.18</v>
      </c>
      <c r="Y33" s="112">
        <v>0.13</v>
      </c>
      <c r="Z33" s="112">
        <v>0.11</v>
      </c>
      <c r="AA33" s="112">
        <v>8.5000000000000006E-2</v>
      </c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00"/>
    </row>
    <row r="34" spans="1:53" x14ac:dyDescent="0.35">
      <c r="B34" s="164"/>
      <c r="C34" s="165"/>
      <c r="D34" s="169"/>
      <c r="E34" s="142"/>
      <c r="F34" s="182"/>
      <c r="G34" s="256"/>
      <c r="H34" s="269"/>
      <c r="I34" s="143"/>
      <c r="J34" s="143"/>
      <c r="K34" s="143"/>
      <c r="L34" s="143"/>
      <c r="M34" s="143"/>
      <c r="N34" s="144"/>
      <c r="O34" s="169"/>
      <c r="P34" s="169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00"/>
    </row>
    <row r="35" spans="1:53" x14ac:dyDescent="0.35">
      <c r="B35" s="160"/>
      <c r="C35" s="161"/>
      <c r="D35" s="243"/>
      <c r="E35" s="162"/>
      <c r="F35" s="183"/>
      <c r="G35" s="257"/>
      <c r="H35" s="270"/>
      <c r="I35" s="172">
        <f>H20</f>
        <v>6.6000000000000003E-2</v>
      </c>
      <c r="J35" s="172">
        <f t="shared" ref="J35:L35" si="11">I20</f>
        <v>0.124</v>
      </c>
      <c r="K35" s="172">
        <f t="shared" si="11"/>
        <v>0.17349999999999999</v>
      </c>
      <c r="L35" s="172">
        <f t="shared" si="11"/>
        <v>0.214</v>
      </c>
      <c r="M35" s="172">
        <v>0.42249999999999999</v>
      </c>
      <c r="N35" s="173"/>
      <c r="O35" s="163">
        <f>LARGE(E35:N35,1)</f>
        <v>0.42249999999999999</v>
      </c>
      <c r="P35" s="163"/>
      <c r="Q35" s="111">
        <f>SUM(H35:N35)</f>
        <v>1</v>
      </c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00"/>
    </row>
    <row r="36" spans="1:53" x14ac:dyDescent="0.35">
      <c r="A36" s="101">
        <f>SUM(E36:N36)-D36</f>
        <v>0</v>
      </c>
      <c r="B36" s="131" t="s">
        <v>1156</v>
      </c>
      <c r="C36" s="132" t="str">
        <f>'Planilha1 (2)'!E297</f>
        <v>SUPERIOR</v>
      </c>
      <c r="D36" s="133">
        <f>'Planilha1 (2)'!N297/1000</f>
        <v>148.04507999999996</v>
      </c>
      <c r="E36" s="140"/>
      <c r="F36" s="181"/>
      <c r="G36" s="255"/>
      <c r="H36" s="268"/>
      <c r="I36" s="149">
        <f>$D$36*E35</f>
        <v>0</v>
      </c>
      <c r="J36" s="141">
        <f t="shared" ref="J36:M36" si="12">$D$36*I35</f>
        <v>9.7709752799999983</v>
      </c>
      <c r="K36" s="141">
        <f t="shared" si="12"/>
        <v>18.357589919999995</v>
      </c>
      <c r="L36" s="141">
        <f t="shared" si="12"/>
        <v>25.685821379999989</v>
      </c>
      <c r="M36" s="141">
        <f t="shared" si="12"/>
        <v>31.68164711999999</v>
      </c>
      <c r="N36" s="171">
        <f>$D$36*M35</f>
        <v>62.549046299999979</v>
      </c>
      <c r="O36" s="158">
        <f>LARGE(E36:N36,1)</f>
        <v>62.549046299999979</v>
      </c>
      <c r="P36" s="159">
        <v>5</v>
      </c>
      <c r="R36" s="111">
        <f>SUM(S36:BA36)</f>
        <v>1</v>
      </c>
      <c r="S36" s="112">
        <v>4.5999999999999999E-2</v>
      </c>
      <c r="T36" s="112">
        <v>7.5999999999999998E-2</v>
      </c>
      <c r="U36" s="112">
        <v>7.8E-2</v>
      </c>
      <c r="V36" s="112">
        <v>9.2600000000000002E-2</v>
      </c>
      <c r="W36" s="112">
        <v>0.13500000000000001</v>
      </c>
      <c r="X36" s="112">
        <v>0.126</v>
      </c>
      <c r="Y36" s="112">
        <v>0.11700000000000001</v>
      </c>
      <c r="Z36" s="112">
        <v>9.7000000000000003E-2</v>
      </c>
      <c r="AA36" s="112">
        <v>8.5999999999999993E-2</v>
      </c>
      <c r="AB36" s="112">
        <v>8.4000000000000005E-2</v>
      </c>
      <c r="AC36" s="112">
        <v>3.7400000000000003E-2</v>
      </c>
      <c r="AD36" s="112">
        <v>2.5000000000000001E-2</v>
      </c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00"/>
    </row>
    <row r="37" spans="1:53" x14ac:dyDescent="0.35">
      <c r="B37" s="164"/>
      <c r="C37" s="165"/>
      <c r="D37" s="169"/>
      <c r="E37" s="166"/>
      <c r="F37" s="184"/>
      <c r="G37" s="258"/>
      <c r="H37" s="271"/>
      <c r="I37" s="167"/>
      <c r="J37" s="167"/>
      <c r="K37" s="167"/>
      <c r="L37" s="167"/>
      <c r="M37" s="167"/>
      <c r="N37" s="168"/>
      <c r="O37" s="169"/>
      <c r="P37" s="169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00"/>
    </row>
    <row r="38" spans="1:53" x14ac:dyDescent="0.35">
      <c r="B38" s="160"/>
      <c r="C38" s="161"/>
      <c r="D38" s="243"/>
      <c r="E38" s="154"/>
      <c r="F38" s="185"/>
      <c r="G38" s="259"/>
      <c r="H38" s="272"/>
      <c r="I38" s="155"/>
      <c r="J38" s="155"/>
      <c r="K38" s="155">
        <v>0.3</v>
      </c>
      <c r="L38" s="155">
        <v>0.35</v>
      </c>
      <c r="M38" s="155">
        <v>0.35</v>
      </c>
      <c r="N38" s="156"/>
      <c r="O38" s="163">
        <f>LARGE(E38:N38,1)</f>
        <v>0.35</v>
      </c>
      <c r="P38" s="163"/>
      <c r="Q38" s="111">
        <f>SUM(H38:N38)</f>
        <v>0.99999999999999989</v>
      </c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00"/>
    </row>
    <row r="39" spans="1:53" x14ac:dyDescent="0.35">
      <c r="A39" s="101">
        <f>SUM(E39:N39)-D39</f>
        <v>0</v>
      </c>
      <c r="B39" s="131" t="s">
        <v>1157</v>
      </c>
      <c r="C39" s="132" t="str">
        <f>'Planilha1 (2)'!E373</f>
        <v>COBERTURA</v>
      </c>
      <c r="D39" s="133">
        <f>'Planilha1 (2)'!N373/1000</f>
        <v>17.602029999999999</v>
      </c>
      <c r="E39" s="140">
        <f t="shared" ref="E39:N39" si="13">$D$39*D38</f>
        <v>0</v>
      </c>
      <c r="F39" s="181">
        <f t="shared" si="13"/>
        <v>0</v>
      </c>
      <c r="G39" s="255">
        <f t="shared" si="13"/>
        <v>0</v>
      </c>
      <c r="H39" s="268">
        <f t="shared" si="13"/>
        <v>0</v>
      </c>
      <c r="I39" s="149">
        <f t="shared" si="13"/>
        <v>0</v>
      </c>
      <c r="J39" s="149">
        <f t="shared" si="13"/>
        <v>0</v>
      </c>
      <c r="K39" s="149">
        <f>$D$39*J38</f>
        <v>0</v>
      </c>
      <c r="L39" s="141">
        <f t="shared" ref="L39:N39" si="14">$D$39*K38</f>
        <v>5.2806089999999992</v>
      </c>
      <c r="M39" s="141">
        <f t="shared" si="14"/>
        <v>6.1607104999999995</v>
      </c>
      <c r="N39" s="171">
        <f t="shared" si="14"/>
        <v>6.1607104999999995</v>
      </c>
      <c r="O39" s="158">
        <f>LARGE(E39:N39,1)</f>
        <v>6.1607104999999995</v>
      </c>
      <c r="P39" s="159">
        <v>3</v>
      </c>
      <c r="R39" s="115">
        <f>SUM(S39:BA39)</f>
        <v>1</v>
      </c>
      <c r="S39" s="112">
        <v>0.02</v>
      </c>
      <c r="T39" s="112">
        <v>3.7999999999999999E-2</v>
      </c>
      <c r="U39" s="112">
        <v>4.9000000000000002E-2</v>
      </c>
      <c r="V39" s="112">
        <v>5.8999999999999997E-2</v>
      </c>
      <c r="W39" s="112">
        <v>0.06</v>
      </c>
      <c r="X39" s="112">
        <v>6.8000000000000005E-2</v>
      </c>
      <c r="Y39" s="112">
        <v>7.4999999999999997E-2</v>
      </c>
      <c r="Z39" s="112">
        <v>7.8E-2</v>
      </c>
      <c r="AA39" s="112">
        <v>7.8E-2</v>
      </c>
      <c r="AB39" s="112">
        <v>8.2000000000000003E-2</v>
      </c>
      <c r="AC39" s="112">
        <v>7.6999999999999999E-2</v>
      </c>
      <c r="AD39" s="112">
        <v>7.5999999999999998E-2</v>
      </c>
      <c r="AE39" s="112">
        <v>6.8000000000000005E-2</v>
      </c>
      <c r="AF39" s="112">
        <v>6.4000000000000001E-2</v>
      </c>
      <c r="AG39" s="112">
        <v>5.3999999999999999E-2</v>
      </c>
      <c r="AH39" s="112">
        <v>3.4200000000000001E-2</v>
      </c>
      <c r="AI39" s="112">
        <v>1.9800000000000002E-2</v>
      </c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4"/>
      <c r="AZ39" s="114"/>
      <c r="BA39" s="100"/>
    </row>
    <row r="40" spans="1:53" x14ac:dyDescent="0.35">
      <c r="B40" s="164"/>
      <c r="C40" s="165"/>
      <c r="D40" s="169"/>
      <c r="E40" s="166"/>
      <c r="F40" s="184"/>
      <c r="G40" s="258"/>
      <c r="H40" s="271"/>
      <c r="I40" s="167"/>
      <c r="J40" s="167"/>
      <c r="K40" s="167"/>
      <c r="L40" s="167"/>
      <c r="M40" s="167"/>
      <c r="N40" s="168"/>
      <c r="O40" s="169"/>
      <c r="P40" s="169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00"/>
    </row>
    <row r="41" spans="1:53" x14ac:dyDescent="0.35">
      <c r="B41" s="160"/>
      <c r="C41" s="161"/>
      <c r="D41" s="243"/>
      <c r="E41" s="162"/>
      <c r="F41" s="183"/>
      <c r="G41" s="257"/>
      <c r="H41" s="270"/>
      <c r="I41" s="172">
        <v>0.1</v>
      </c>
      <c r="J41" s="172">
        <v>0.15</v>
      </c>
      <c r="K41" s="172">
        <v>0.25</v>
      </c>
      <c r="L41" s="172">
        <v>0.35</v>
      </c>
      <c r="M41" s="172">
        <v>0.15</v>
      </c>
      <c r="N41" s="173"/>
      <c r="O41" s="163">
        <f>LARGE(E41:N41,1)</f>
        <v>0.35</v>
      </c>
      <c r="P41" s="163"/>
      <c r="Q41" s="111">
        <f>SUM(H41:N41)</f>
        <v>1</v>
      </c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00"/>
    </row>
    <row r="42" spans="1:53" x14ac:dyDescent="0.35">
      <c r="A42" s="101">
        <f>SUM(E42:N42)-D42</f>
        <v>0</v>
      </c>
      <c r="B42" s="131" t="s">
        <v>1476</v>
      </c>
      <c r="C42" s="132" t="str">
        <f>'Planilha1 (2)'!E381</f>
        <v>LUMINOTÉCNICO</v>
      </c>
      <c r="D42" s="133">
        <f>'Planilha1 (2)'!N381/1000</f>
        <v>208.82492999999999</v>
      </c>
      <c r="E42" s="140"/>
      <c r="F42" s="181"/>
      <c r="G42" s="255"/>
      <c r="H42" s="268"/>
      <c r="I42" s="149">
        <f>$D$42*E41</f>
        <v>0</v>
      </c>
      <c r="J42" s="141">
        <f t="shared" ref="J42" si="15">$D$42*I41</f>
        <v>20.882493</v>
      </c>
      <c r="K42" s="141">
        <f t="shared" ref="K42" si="16">$D$42*J41</f>
        <v>31.323739499999999</v>
      </c>
      <c r="L42" s="141">
        <f t="shared" ref="L42" si="17">$D$42*K41</f>
        <v>52.206232499999999</v>
      </c>
      <c r="M42" s="141">
        <f t="shared" ref="M42" si="18">$D$42*L41</f>
        <v>73.088725499999995</v>
      </c>
      <c r="N42" s="171">
        <f t="shared" ref="N42" si="19">$D$42*M41</f>
        <v>31.323739499999999</v>
      </c>
      <c r="O42" s="158">
        <f>LARGE(E42:N42,1)</f>
        <v>73.088725499999995</v>
      </c>
      <c r="P42" s="159">
        <v>5</v>
      </c>
      <c r="R42" s="115">
        <f>SUM(S42:BA42)</f>
        <v>1</v>
      </c>
      <c r="S42" s="112">
        <v>0.02</v>
      </c>
      <c r="T42" s="112">
        <v>3.7999999999999999E-2</v>
      </c>
      <c r="U42" s="112">
        <v>4.9000000000000002E-2</v>
      </c>
      <c r="V42" s="112">
        <v>5.8999999999999997E-2</v>
      </c>
      <c r="W42" s="112">
        <v>0.06</v>
      </c>
      <c r="X42" s="112">
        <v>6.8000000000000005E-2</v>
      </c>
      <c r="Y42" s="112">
        <v>7.4999999999999997E-2</v>
      </c>
      <c r="Z42" s="112">
        <v>7.8E-2</v>
      </c>
      <c r="AA42" s="112">
        <v>7.8E-2</v>
      </c>
      <c r="AB42" s="112">
        <v>8.2000000000000003E-2</v>
      </c>
      <c r="AC42" s="112">
        <v>7.6999999999999999E-2</v>
      </c>
      <c r="AD42" s="112">
        <v>7.5999999999999998E-2</v>
      </c>
      <c r="AE42" s="112">
        <v>6.8000000000000005E-2</v>
      </c>
      <c r="AF42" s="112">
        <v>6.4000000000000001E-2</v>
      </c>
      <c r="AG42" s="112">
        <v>5.3999999999999999E-2</v>
      </c>
      <c r="AH42" s="112">
        <v>3.4200000000000001E-2</v>
      </c>
      <c r="AI42" s="112">
        <v>1.9800000000000002E-2</v>
      </c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4"/>
      <c r="AZ42" s="114"/>
      <c r="BA42" s="100"/>
    </row>
    <row r="43" spans="1:53" ht="15" thickBot="1" x14ac:dyDescent="0.4">
      <c r="B43" s="102"/>
      <c r="C43" s="103"/>
      <c r="D43" s="102"/>
      <c r="E43" s="137"/>
      <c r="F43" s="180"/>
      <c r="G43" s="253"/>
      <c r="H43" s="266"/>
      <c r="I43" s="138"/>
      <c r="J43" s="138"/>
      <c r="K43" s="138"/>
      <c r="L43" s="138"/>
      <c r="M43" s="138"/>
      <c r="N43" s="139"/>
      <c r="O43" s="108"/>
      <c r="P43" s="108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00"/>
    </row>
    <row r="44" spans="1:53" x14ac:dyDescent="0.35">
      <c r="B44" s="134"/>
      <c r="C44" s="134"/>
      <c r="D44" s="145"/>
      <c r="E44" s="135">
        <f>I45/$D$15</f>
        <v>0</v>
      </c>
      <c r="F44" s="178"/>
      <c r="G44" s="251"/>
      <c r="H44" s="264">
        <f>I45/$D$15</f>
        <v>0</v>
      </c>
      <c r="I44" s="146">
        <f t="shared" ref="I44:L44" si="20">J45/$D$15</f>
        <v>0</v>
      </c>
      <c r="J44" s="146">
        <f t="shared" si="20"/>
        <v>1.7489691339279457E-2</v>
      </c>
      <c r="K44" s="146">
        <f t="shared" si="20"/>
        <v>2.4838682911803359E-2</v>
      </c>
      <c r="L44" s="146">
        <f t="shared" si="20"/>
        <v>3.4245570250814088E-2</v>
      </c>
      <c r="M44" s="146">
        <f>N44/$D$15</f>
        <v>0</v>
      </c>
      <c r="N44" s="147"/>
      <c r="O44" s="110">
        <f>LARGE(E44:N44,1)</f>
        <v>3.4245570250814088E-2</v>
      </c>
      <c r="P44" s="11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</row>
    <row r="45" spans="1:53" x14ac:dyDescent="0.35">
      <c r="A45" s="101">
        <f>SUM(E45:N45)-D45</f>
        <v>0</v>
      </c>
      <c r="B45" s="126">
        <v>1</v>
      </c>
      <c r="C45" s="127" t="str">
        <f>'Planilha1 (2)'!E396</f>
        <v>Hidrossanitário</v>
      </c>
      <c r="D45" s="128">
        <f>'Planilha1 (2)'!N396/1000</f>
        <v>176.79475000000005</v>
      </c>
      <c r="E45" s="136">
        <f>E48+E51+E54</f>
        <v>0</v>
      </c>
      <c r="F45" s="179"/>
      <c r="G45" s="254"/>
      <c r="H45" s="267">
        <f>H48+H51+H54</f>
        <v>0</v>
      </c>
      <c r="I45" s="148">
        <f t="shared" ref="I45:N45" si="21">I48+I51+I54</f>
        <v>0</v>
      </c>
      <c r="J45" s="148">
        <f t="shared" si="21"/>
        <v>0</v>
      </c>
      <c r="K45" s="148">
        <f t="shared" si="21"/>
        <v>28.892533199999995</v>
      </c>
      <c r="L45" s="148">
        <f t="shared" si="21"/>
        <v>41.032883699999999</v>
      </c>
      <c r="M45" s="148">
        <f t="shared" si="21"/>
        <v>56.572826599999992</v>
      </c>
      <c r="N45" s="148">
        <f t="shared" si="21"/>
        <v>50.2965065</v>
      </c>
      <c r="O45" s="129">
        <f>LARGE(E45:N45,1)</f>
        <v>56.572826599999992</v>
      </c>
      <c r="P45" s="130">
        <v>4</v>
      </c>
      <c r="Q45" s="101">
        <f>P45-D45</f>
        <v>-172.79475000000005</v>
      </c>
      <c r="R45" s="111">
        <f>SUM(S45:BA45)</f>
        <v>1.0000000000000002</v>
      </c>
      <c r="S45" s="112">
        <v>0.01</v>
      </c>
      <c r="T45" s="112">
        <v>1.4999999999999999E-2</v>
      </c>
      <c r="U45" s="112">
        <v>2.4E-2</v>
      </c>
      <c r="V45" s="112">
        <v>2.7E-2</v>
      </c>
      <c r="W45" s="112">
        <v>3.4000000000000002E-2</v>
      </c>
      <c r="X45" s="112">
        <v>3.5999999999999997E-2</v>
      </c>
      <c r="Y45" s="112">
        <v>0.04</v>
      </c>
      <c r="Z45" s="112">
        <v>4.4999999999999998E-2</v>
      </c>
      <c r="AA45" s="112">
        <v>4.5999999999999999E-2</v>
      </c>
      <c r="AB45" s="112">
        <v>4.7E-2</v>
      </c>
      <c r="AC45" s="112">
        <v>4.8000000000000001E-2</v>
      </c>
      <c r="AD45" s="112">
        <v>0.05</v>
      </c>
      <c r="AE45" s="112">
        <v>4.2999999999999997E-2</v>
      </c>
      <c r="AF45" s="112">
        <v>4.2000000000000003E-2</v>
      </c>
      <c r="AG45" s="112">
        <v>4.1000000000000002E-2</v>
      </c>
      <c r="AH45" s="112">
        <v>3.9E-2</v>
      </c>
      <c r="AI45" s="112">
        <v>3.6999999999999998E-2</v>
      </c>
      <c r="AJ45" s="112">
        <v>3.4000000000000002E-2</v>
      </c>
      <c r="AK45" s="112">
        <v>3.2000000000000001E-2</v>
      </c>
      <c r="AL45" s="112">
        <v>3.1E-2</v>
      </c>
      <c r="AM45" s="112">
        <v>0.03</v>
      </c>
      <c r="AN45" s="112">
        <v>2.8000000000000001E-2</v>
      </c>
      <c r="AO45" s="112">
        <v>2.7E-2</v>
      </c>
      <c r="AP45" s="112">
        <v>2.5999999999999999E-2</v>
      </c>
      <c r="AQ45" s="112">
        <v>2.5000000000000001E-2</v>
      </c>
      <c r="AR45" s="112">
        <v>2.4E-2</v>
      </c>
      <c r="AS45" s="112">
        <v>2.3E-2</v>
      </c>
      <c r="AT45" s="112">
        <v>2.1999999999999999E-2</v>
      </c>
      <c r="AU45" s="112">
        <v>0.02</v>
      </c>
      <c r="AV45" s="112">
        <v>1.7999999999999999E-2</v>
      </c>
      <c r="AW45" s="112">
        <v>1.4E-2</v>
      </c>
      <c r="AX45" s="112">
        <v>1.2E-2</v>
      </c>
      <c r="AY45" s="112">
        <v>0.01</v>
      </c>
      <c r="AZ45" s="112"/>
      <c r="BA45" s="113"/>
    </row>
    <row r="46" spans="1:53" ht="15" thickBot="1" x14ac:dyDescent="0.4">
      <c r="B46" s="102"/>
      <c r="C46" s="103"/>
      <c r="D46" s="102"/>
      <c r="E46" s="137"/>
      <c r="F46" s="180"/>
      <c r="G46" s="253"/>
      <c r="H46" s="266"/>
      <c r="I46" s="138"/>
      <c r="J46" s="138"/>
      <c r="K46" s="138"/>
      <c r="L46" s="138"/>
      <c r="M46" s="138"/>
      <c r="N46" s="139"/>
      <c r="O46" s="108"/>
      <c r="P46" s="109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00"/>
    </row>
    <row r="47" spans="1:53" x14ac:dyDescent="0.35">
      <c r="B47" s="93"/>
      <c r="C47" s="92"/>
      <c r="D47" s="93"/>
      <c r="E47" s="135"/>
      <c r="F47" s="178"/>
      <c r="G47" s="251"/>
      <c r="H47" s="264"/>
      <c r="I47" s="150"/>
      <c r="J47" s="150">
        <v>0.18</v>
      </c>
      <c r="K47" s="150">
        <v>0.25</v>
      </c>
      <c r="L47" s="150">
        <v>0.3</v>
      </c>
      <c r="M47" s="150">
        <v>0.27</v>
      </c>
      <c r="N47" s="170"/>
      <c r="O47" s="110">
        <f>LARGE(E47:N47,1)</f>
        <v>0.3</v>
      </c>
      <c r="P47" s="110"/>
      <c r="Q47" s="111">
        <f>SUM(H47:N47)</f>
        <v>1</v>
      </c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00"/>
    </row>
    <row r="48" spans="1:53" x14ac:dyDescent="0.35">
      <c r="A48" s="101">
        <f>SUM(E48:N48)-D48</f>
        <v>0</v>
      </c>
      <c r="B48" s="131" t="s">
        <v>1155</v>
      </c>
      <c r="C48" s="132" t="str">
        <f>'Planilha1 (2)'!E397</f>
        <v>TÉRREO</v>
      </c>
      <c r="D48" s="133">
        <f>'Planilha1 (2)'!N397/1000</f>
        <v>125.73078999999998</v>
      </c>
      <c r="E48" s="140"/>
      <c r="F48" s="181"/>
      <c r="G48" s="255"/>
      <c r="H48" s="268"/>
      <c r="I48" s="149">
        <f>$D$48*E47</f>
        <v>0</v>
      </c>
      <c r="J48" s="149">
        <f t="shared" ref="J48:N48" si="22">$D$48*I47</f>
        <v>0</v>
      </c>
      <c r="K48" s="141">
        <f t="shared" si="22"/>
        <v>22.631542199999995</v>
      </c>
      <c r="L48" s="141">
        <f t="shared" si="22"/>
        <v>31.432697499999996</v>
      </c>
      <c r="M48" s="141">
        <f t="shared" si="22"/>
        <v>37.719236999999993</v>
      </c>
      <c r="N48" s="171">
        <f t="shared" si="22"/>
        <v>33.947313299999998</v>
      </c>
      <c r="O48" s="158">
        <f>LARGE(E48:N48,1)</f>
        <v>37.719236999999993</v>
      </c>
      <c r="P48" s="159">
        <v>4</v>
      </c>
      <c r="R48" s="111">
        <f>SUM(S48:BA48)</f>
        <v>1</v>
      </c>
      <c r="S48" s="112">
        <v>0.03</v>
      </c>
      <c r="T48" s="112">
        <v>7.0000000000000007E-2</v>
      </c>
      <c r="U48" s="112">
        <v>9.5000000000000001E-2</v>
      </c>
      <c r="V48" s="112">
        <v>0.14000000000000001</v>
      </c>
      <c r="W48" s="112">
        <v>0.16</v>
      </c>
      <c r="X48" s="112">
        <v>0.18</v>
      </c>
      <c r="Y48" s="112">
        <v>0.13</v>
      </c>
      <c r="Z48" s="112">
        <v>0.11</v>
      </c>
      <c r="AA48" s="112">
        <v>8.5000000000000006E-2</v>
      </c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00"/>
    </row>
    <row r="49" spans="1:53" x14ac:dyDescent="0.35">
      <c r="B49" s="164"/>
      <c r="C49" s="165"/>
      <c r="D49" s="169"/>
      <c r="E49" s="142"/>
      <c r="F49" s="182"/>
      <c r="G49" s="256"/>
      <c r="H49" s="269"/>
      <c r="I49" s="143"/>
      <c r="J49" s="143"/>
      <c r="K49" s="143"/>
      <c r="L49" s="143"/>
      <c r="M49" s="143"/>
      <c r="N49" s="144"/>
      <c r="O49" s="169"/>
      <c r="P49" s="169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00"/>
    </row>
    <row r="50" spans="1:53" x14ac:dyDescent="0.35">
      <c r="B50" s="160"/>
      <c r="C50" s="161"/>
      <c r="D50" s="243"/>
      <c r="E50" s="162"/>
      <c r="F50" s="183"/>
      <c r="G50" s="257"/>
      <c r="H50" s="270"/>
      <c r="I50" s="172"/>
      <c r="J50" s="172">
        <v>0.15</v>
      </c>
      <c r="K50" s="172">
        <v>0.23</v>
      </c>
      <c r="L50" s="172">
        <v>0.34</v>
      </c>
      <c r="M50" s="172">
        <v>0.28000000000000003</v>
      </c>
      <c r="N50" s="173"/>
      <c r="O50" s="163">
        <f>LARGE(E50:N50,1)</f>
        <v>0.34</v>
      </c>
      <c r="P50" s="163"/>
      <c r="Q50" s="111">
        <f>SUM(H50:N50)</f>
        <v>1</v>
      </c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00"/>
    </row>
    <row r="51" spans="1:53" x14ac:dyDescent="0.35">
      <c r="A51" s="101">
        <f>SUM(E51:N51)-D51</f>
        <v>0</v>
      </c>
      <c r="B51" s="131" t="s">
        <v>1156</v>
      </c>
      <c r="C51" s="132" t="str">
        <f>'Planilha1 (2)'!E488</f>
        <v>SUPERIOR</v>
      </c>
      <c r="D51" s="133">
        <f>'Planilha1 (2)'!N488/1000</f>
        <v>41.739939999999997</v>
      </c>
      <c r="E51" s="140"/>
      <c r="F51" s="181"/>
      <c r="G51" s="255"/>
      <c r="H51" s="268"/>
      <c r="I51" s="149">
        <f>$D$51*E50</f>
        <v>0</v>
      </c>
      <c r="J51" s="149">
        <f t="shared" ref="J51:N51" si="23">$D$51*I50</f>
        <v>0</v>
      </c>
      <c r="K51" s="141">
        <f t="shared" si="23"/>
        <v>6.2609909999999998</v>
      </c>
      <c r="L51" s="141">
        <f t="shared" si="23"/>
        <v>9.6001861999999996</v>
      </c>
      <c r="M51" s="141">
        <f t="shared" si="23"/>
        <v>14.191579600000001</v>
      </c>
      <c r="N51" s="171">
        <f t="shared" si="23"/>
        <v>11.6871832</v>
      </c>
      <c r="O51" s="158">
        <f>LARGE(E51:N51,1)</f>
        <v>14.191579600000001</v>
      </c>
      <c r="P51" s="159">
        <v>4</v>
      </c>
      <c r="R51" s="111">
        <f>SUM(S51:BA51)</f>
        <v>1</v>
      </c>
      <c r="S51" s="112">
        <v>4.5999999999999999E-2</v>
      </c>
      <c r="T51" s="112">
        <v>7.5999999999999998E-2</v>
      </c>
      <c r="U51" s="112">
        <v>7.8E-2</v>
      </c>
      <c r="V51" s="112">
        <v>9.2600000000000002E-2</v>
      </c>
      <c r="W51" s="112">
        <v>0.13500000000000001</v>
      </c>
      <c r="X51" s="112">
        <v>0.126</v>
      </c>
      <c r="Y51" s="112">
        <v>0.11700000000000001</v>
      </c>
      <c r="Z51" s="112">
        <v>9.7000000000000003E-2</v>
      </c>
      <c r="AA51" s="112">
        <v>8.5999999999999993E-2</v>
      </c>
      <c r="AB51" s="112">
        <v>8.4000000000000005E-2</v>
      </c>
      <c r="AC51" s="112">
        <v>3.7400000000000003E-2</v>
      </c>
      <c r="AD51" s="112">
        <v>2.5000000000000001E-2</v>
      </c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00"/>
    </row>
    <row r="52" spans="1:53" x14ac:dyDescent="0.35">
      <c r="B52" s="164"/>
      <c r="C52" s="165"/>
      <c r="D52" s="169"/>
      <c r="E52" s="166"/>
      <c r="F52" s="184"/>
      <c r="G52" s="258"/>
      <c r="H52" s="271"/>
      <c r="I52" s="167"/>
      <c r="J52" s="167"/>
      <c r="K52" s="167"/>
      <c r="L52" s="167"/>
      <c r="M52" s="167"/>
      <c r="N52" s="168"/>
      <c r="O52" s="169"/>
      <c r="P52" s="169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00"/>
    </row>
    <row r="53" spans="1:53" x14ac:dyDescent="0.35">
      <c r="B53" s="160"/>
      <c r="C53" s="161"/>
      <c r="D53" s="243"/>
      <c r="E53" s="154"/>
      <c r="F53" s="185"/>
      <c r="G53" s="259"/>
      <c r="H53" s="272"/>
      <c r="I53" s="155"/>
      <c r="J53" s="155"/>
      <c r="K53" s="155"/>
      <c r="L53" s="155">
        <v>0.5</v>
      </c>
      <c r="M53" s="155">
        <v>0.5</v>
      </c>
      <c r="N53" s="156"/>
      <c r="O53" s="163">
        <f>LARGE(E53:N53,1)</f>
        <v>0.5</v>
      </c>
      <c r="P53" s="163"/>
      <c r="Q53" s="111">
        <f>SUM(H53:N53)</f>
        <v>1</v>
      </c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00"/>
    </row>
    <row r="54" spans="1:53" x14ac:dyDescent="0.35">
      <c r="A54" s="101">
        <f>SUM(E54:N54)-D54</f>
        <v>0</v>
      </c>
      <c r="B54" s="131" t="s">
        <v>1157</v>
      </c>
      <c r="C54" s="132" t="str">
        <f>'Planilha1 (2)'!E544</f>
        <v>COBERTURA</v>
      </c>
      <c r="D54" s="133">
        <f>'Planilha1 (2)'!N544/1000</f>
        <v>9.3240200000000009</v>
      </c>
      <c r="E54" s="140"/>
      <c r="F54" s="181"/>
      <c r="G54" s="255"/>
      <c r="H54" s="268"/>
      <c r="I54" s="149">
        <f>$D$54*E53</f>
        <v>0</v>
      </c>
      <c r="J54" s="149">
        <f t="shared" ref="J54:N54" si="24">$D$54*I53</f>
        <v>0</v>
      </c>
      <c r="K54" s="149">
        <f t="shared" si="24"/>
        <v>0</v>
      </c>
      <c r="L54" s="149">
        <f t="shared" si="24"/>
        <v>0</v>
      </c>
      <c r="M54" s="141">
        <f t="shared" si="24"/>
        <v>4.6620100000000004</v>
      </c>
      <c r="N54" s="171">
        <f t="shared" si="24"/>
        <v>4.6620100000000004</v>
      </c>
      <c r="O54" s="158">
        <f>LARGE(E54:N54,1)</f>
        <v>4.6620100000000004</v>
      </c>
      <c r="P54" s="159">
        <v>2</v>
      </c>
      <c r="R54" s="115">
        <f>SUM(S54:BA54)</f>
        <v>1</v>
      </c>
      <c r="S54" s="112">
        <v>0.02</v>
      </c>
      <c r="T54" s="112">
        <v>3.7999999999999999E-2</v>
      </c>
      <c r="U54" s="112">
        <v>4.9000000000000002E-2</v>
      </c>
      <c r="V54" s="112">
        <v>5.8999999999999997E-2</v>
      </c>
      <c r="W54" s="112">
        <v>0.06</v>
      </c>
      <c r="X54" s="112">
        <v>6.8000000000000005E-2</v>
      </c>
      <c r="Y54" s="112">
        <v>7.4999999999999997E-2</v>
      </c>
      <c r="Z54" s="112">
        <v>7.8E-2</v>
      </c>
      <c r="AA54" s="112">
        <v>7.8E-2</v>
      </c>
      <c r="AB54" s="112">
        <v>8.2000000000000003E-2</v>
      </c>
      <c r="AC54" s="112">
        <v>7.6999999999999999E-2</v>
      </c>
      <c r="AD54" s="112">
        <v>7.5999999999999998E-2</v>
      </c>
      <c r="AE54" s="112">
        <v>6.8000000000000005E-2</v>
      </c>
      <c r="AF54" s="112">
        <v>6.4000000000000001E-2</v>
      </c>
      <c r="AG54" s="112">
        <v>5.3999999999999999E-2</v>
      </c>
      <c r="AH54" s="112">
        <v>3.4200000000000001E-2</v>
      </c>
      <c r="AI54" s="112">
        <v>1.9800000000000002E-2</v>
      </c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4"/>
      <c r="AZ54" s="114"/>
      <c r="BA54" s="100"/>
    </row>
    <row r="55" spans="1:53" ht="15" thickBot="1" x14ac:dyDescent="0.4">
      <c r="B55" s="102"/>
      <c r="C55" s="103"/>
      <c r="D55" s="102"/>
      <c r="E55" s="137"/>
      <c r="F55" s="180"/>
      <c r="G55" s="253"/>
      <c r="H55" s="266"/>
      <c r="I55" s="138"/>
      <c r="J55" s="138"/>
      <c r="K55" s="138"/>
      <c r="L55" s="138"/>
      <c r="M55" s="138"/>
      <c r="N55" s="139"/>
      <c r="O55" s="108"/>
      <c r="P55" s="108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00"/>
    </row>
    <row r="56" spans="1:53" x14ac:dyDescent="0.35">
      <c r="B56" s="134"/>
      <c r="C56" s="134"/>
      <c r="D56" s="145"/>
      <c r="E56" s="135">
        <f>I57/$D$15</f>
        <v>0</v>
      </c>
      <c r="F56" s="178"/>
      <c r="G56" s="251"/>
      <c r="H56" s="264">
        <f>L57/$D$15</f>
        <v>0</v>
      </c>
      <c r="I56" s="146">
        <f t="shared" ref="I56" si="25">J57/$D$15</f>
        <v>0</v>
      </c>
      <c r="J56" s="146">
        <f t="shared" ref="J56" si="26">K57/$D$15</f>
        <v>0</v>
      </c>
      <c r="K56" s="146">
        <f t="shared" ref="K56" si="27">L57/$D$15</f>
        <v>0</v>
      </c>
      <c r="L56" s="146">
        <f>M57/$D$57</f>
        <v>0.50000000000000011</v>
      </c>
      <c r="M56" s="146">
        <f>N57/$D$57</f>
        <v>0.50000000000000011</v>
      </c>
      <c r="N56" s="147"/>
      <c r="O56" s="110">
        <f>LARGE(E56:N56,1)</f>
        <v>0.50000000000000011</v>
      </c>
      <c r="P56" s="11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</row>
    <row r="57" spans="1:53" x14ac:dyDescent="0.35">
      <c r="A57" s="101">
        <f>SUM(E57:N57)-D57</f>
        <v>0</v>
      </c>
      <c r="B57" s="126">
        <v>1</v>
      </c>
      <c r="C57" s="127" t="str">
        <f>'Planilha1 (2)'!E562</f>
        <v>Incêndio</v>
      </c>
      <c r="D57" s="128">
        <f>'Planilha1 (2)'!N562/1000</f>
        <v>12.133969999999998</v>
      </c>
      <c r="E57" s="136">
        <f>E60+E63</f>
        <v>0</v>
      </c>
      <c r="F57" s="179"/>
      <c r="G57" s="254"/>
      <c r="H57" s="267">
        <f>H60+H63</f>
        <v>0</v>
      </c>
      <c r="I57" s="148">
        <f t="shared" ref="I57:N57" si="28">I60+I63</f>
        <v>0</v>
      </c>
      <c r="J57" s="148">
        <f t="shared" si="28"/>
        <v>0</v>
      </c>
      <c r="K57" s="148">
        <f t="shared" si="28"/>
        <v>0</v>
      </c>
      <c r="L57" s="148">
        <f t="shared" si="28"/>
        <v>0</v>
      </c>
      <c r="M57" s="148">
        <f t="shared" si="28"/>
        <v>6.0669849999999999</v>
      </c>
      <c r="N57" s="148">
        <f t="shared" si="28"/>
        <v>6.0669849999999999</v>
      </c>
      <c r="O57" s="129">
        <f>LARGE(E57:N57,1)</f>
        <v>6.0669849999999999</v>
      </c>
      <c r="P57" s="130">
        <v>3</v>
      </c>
      <c r="Q57" s="101">
        <f>P57-D57</f>
        <v>-9.1339699999999979</v>
      </c>
      <c r="R57" s="111">
        <f>SUM(S57:BA57)</f>
        <v>1.0000000000000002</v>
      </c>
      <c r="S57" s="112">
        <v>0.01</v>
      </c>
      <c r="T57" s="112">
        <v>1.4999999999999999E-2</v>
      </c>
      <c r="U57" s="112">
        <v>2.4E-2</v>
      </c>
      <c r="V57" s="112">
        <v>2.7E-2</v>
      </c>
      <c r="W57" s="112">
        <v>3.4000000000000002E-2</v>
      </c>
      <c r="X57" s="112">
        <v>3.5999999999999997E-2</v>
      </c>
      <c r="Y57" s="112">
        <v>0.04</v>
      </c>
      <c r="Z57" s="112">
        <v>4.4999999999999998E-2</v>
      </c>
      <c r="AA57" s="112">
        <v>4.5999999999999999E-2</v>
      </c>
      <c r="AB57" s="112">
        <v>4.7E-2</v>
      </c>
      <c r="AC57" s="112">
        <v>4.8000000000000001E-2</v>
      </c>
      <c r="AD57" s="112">
        <v>0.05</v>
      </c>
      <c r="AE57" s="112">
        <v>4.2999999999999997E-2</v>
      </c>
      <c r="AF57" s="112">
        <v>4.2000000000000003E-2</v>
      </c>
      <c r="AG57" s="112">
        <v>4.1000000000000002E-2</v>
      </c>
      <c r="AH57" s="112">
        <v>3.9E-2</v>
      </c>
      <c r="AI57" s="112">
        <v>3.6999999999999998E-2</v>
      </c>
      <c r="AJ57" s="112">
        <v>3.4000000000000002E-2</v>
      </c>
      <c r="AK57" s="112">
        <v>3.2000000000000001E-2</v>
      </c>
      <c r="AL57" s="112">
        <v>3.1E-2</v>
      </c>
      <c r="AM57" s="112">
        <v>0.03</v>
      </c>
      <c r="AN57" s="112">
        <v>2.8000000000000001E-2</v>
      </c>
      <c r="AO57" s="112">
        <v>2.7E-2</v>
      </c>
      <c r="AP57" s="112">
        <v>2.5999999999999999E-2</v>
      </c>
      <c r="AQ57" s="112">
        <v>2.5000000000000001E-2</v>
      </c>
      <c r="AR57" s="112">
        <v>2.4E-2</v>
      </c>
      <c r="AS57" s="112">
        <v>2.3E-2</v>
      </c>
      <c r="AT57" s="112">
        <v>2.1999999999999999E-2</v>
      </c>
      <c r="AU57" s="112">
        <v>0.02</v>
      </c>
      <c r="AV57" s="112">
        <v>1.7999999999999999E-2</v>
      </c>
      <c r="AW57" s="112">
        <v>1.4E-2</v>
      </c>
      <c r="AX57" s="112">
        <v>1.2E-2</v>
      </c>
      <c r="AY57" s="112">
        <v>0.01</v>
      </c>
      <c r="AZ57" s="112"/>
      <c r="BA57" s="113"/>
    </row>
    <row r="58" spans="1:53" ht="15" thickBot="1" x14ac:dyDescent="0.4">
      <c r="B58" s="102"/>
      <c r="C58" s="103"/>
      <c r="D58" s="102"/>
      <c r="E58" s="137"/>
      <c r="F58" s="180"/>
      <c r="G58" s="253"/>
      <c r="H58" s="266"/>
      <c r="I58" s="138"/>
      <c r="J58" s="138"/>
      <c r="K58" s="138"/>
      <c r="L58" s="138"/>
      <c r="M58" s="138"/>
      <c r="N58" s="139"/>
      <c r="O58" s="108"/>
      <c r="P58" s="109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00"/>
    </row>
    <row r="59" spans="1:53" x14ac:dyDescent="0.35">
      <c r="B59" s="93"/>
      <c r="C59" s="92"/>
      <c r="D59" s="93"/>
      <c r="E59" s="135"/>
      <c r="F59" s="178"/>
      <c r="G59" s="251"/>
      <c r="H59" s="264"/>
      <c r="I59" s="150"/>
      <c r="J59" s="150"/>
      <c r="K59" s="150"/>
      <c r="L59" s="150">
        <v>0.5</v>
      </c>
      <c r="M59" s="150">
        <v>0.5</v>
      </c>
      <c r="N59" s="170"/>
      <c r="O59" s="110">
        <f>LARGE(E59:N59,1)</f>
        <v>0.5</v>
      </c>
      <c r="P59" s="110"/>
      <c r="Q59" s="111">
        <f>SUM(H59:N59)</f>
        <v>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00"/>
    </row>
    <row r="60" spans="1:53" x14ac:dyDescent="0.35">
      <c r="A60" s="101">
        <f>SUM(E60:N60)-D60</f>
        <v>0</v>
      </c>
      <c r="B60" s="131" t="s">
        <v>1155</v>
      </c>
      <c r="C60" s="132" t="str">
        <f>'Planilha1 (2)'!E563</f>
        <v>TÉRREO</v>
      </c>
      <c r="D60" s="133">
        <f>'Planilha1 (2)'!N563/1000</f>
        <v>7.6851499999999993</v>
      </c>
      <c r="E60" s="140"/>
      <c r="F60" s="181"/>
      <c r="G60" s="255"/>
      <c r="H60" s="268"/>
      <c r="I60" s="149"/>
      <c r="J60" s="149"/>
      <c r="K60" s="149"/>
      <c r="L60" s="149"/>
      <c r="M60" s="141">
        <f>$D$60*L59</f>
        <v>3.8425749999999996</v>
      </c>
      <c r="N60" s="171">
        <f>$D$60*M59</f>
        <v>3.8425749999999996</v>
      </c>
      <c r="O60" s="158">
        <f>LARGE(E60:N60,1)</f>
        <v>3.8425749999999996</v>
      </c>
      <c r="P60" s="159">
        <v>2</v>
      </c>
      <c r="R60" s="111">
        <f>SUM(S60:BA60)</f>
        <v>1</v>
      </c>
      <c r="S60" s="112">
        <v>0.03</v>
      </c>
      <c r="T60" s="112">
        <v>7.0000000000000007E-2</v>
      </c>
      <c r="U60" s="112">
        <v>9.5000000000000001E-2</v>
      </c>
      <c r="V60" s="112">
        <v>0.14000000000000001</v>
      </c>
      <c r="W60" s="112">
        <v>0.16</v>
      </c>
      <c r="X60" s="112">
        <v>0.18</v>
      </c>
      <c r="Y60" s="112">
        <v>0.13</v>
      </c>
      <c r="Z60" s="112">
        <v>0.11</v>
      </c>
      <c r="AA60" s="112">
        <v>8.5000000000000006E-2</v>
      </c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00"/>
    </row>
    <row r="61" spans="1:53" x14ac:dyDescent="0.35">
      <c r="B61" s="164"/>
      <c r="C61" s="165"/>
      <c r="D61" s="164"/>
      <c r="E61" s="166"/>
      <c r="F61" s="184"/>
      <c r="G61" s="258"/>
      <c r="H61" s="271"/>
      <c r="I61" s="167"/>
      <c r="J61" s="167"/>
      <c r="K61" s="167"/>
      <c r="L61" s="167"/>
      <c r="M61" s="167"/>
      <c r="N61" s="168"/>
      <c r="O61" s="169"/>
      <c r="P61" s="169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00"/>
    </row>
    <row r="62" spans="1:53" x14ac:dyDescent="0.35">
      <c r="B62" s="160"/>
      <c r="C62" s="161"/>
      <c r="D62" s="160"/>
      <c r="E62" s="162"/>
      <c r="F62" s="183"/>
      <c r="G62" s="257"/>
      <c r="H62" s="270"/>
      <c r="I62" s="172"/>
      <c r="J62" s="172"/>
      <c r="K62" s="172"/>
      <c r="L62" s="172">
        <v>0.5</v>
      </c>
      <c r="M62" s="172">
        <v>0.5</v>
      </c>
      <c r="N62" s="244"/>
      <c r="O62" s="163">
        <f>LARGE(E62:N62,1)</f>
        <v>0.5</v>
      </c>
      <c r="P62" s="163"/>
      <c r="Q62" s="111">
        <f>SUM(H62:N62)</f>
        <v>1</v>
      </c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00"/>
    </row>
    <row r="63" spans="1:53" x14ac:dyDescent="0.35">
      <c r="A63" s="101">
        <f>SUM(E63:N63)-D63</f>
        <v>0</v>
      </c>
      <c r="B63" s="131" t="s">
        <v>1157</v>
      </c>
      <c r="C63" s="132" t="str">
        <f>'Planilha1 (2)'!E569</f>
        <v>SUPERIOR</v>
      </c>
      <c r="D63" s="133">
        <f>'Planilha1 (2)'!N569/1000</f>
        <v>4.4488200000000004</v>
      </c>
      <c r="E63" s="140"/>
      <c r="F63" s="181"/>
      <c r="G63" s="255"/>
      <c r="H63" s="268"/>
      <c r="I63" s="149"/>
      <c r="J63" s="149"/>
      <c r="K63" s="149"/>
      <c r="L63" s="149"/>
      <c r="M63" s="141">
        <f>$D$63*L62</f>
        <v>2.2244100000000002</v>
      </c>
      <c r="N63" s="171">
        <f>$D$63*M62</f>
        <v>2.2244100000000002</v>
      </c>
      <c r="O63" s="158">
        <f>LARGE(E63:N63,1)</f>
        <v>2.2244100000000002</v>
      </c>
      <c r="P63" s="159">
        <v>2</v>
      </c>
      <c r="R63" s="115">
        <f>SUM(S63:BA63)</f>
        <v>1</v>
      </c>
      <c r="S63" s="112">
        <v>0.02</v>
      </c>
      <c r="T63" s="112">
        <v>3.7999999999999999E-2</v>
      </c>
      <c r="U63" s="112">
        <v>4.9000000000000002E-2</v>
      </c>
      <c r="V63" s="112">
        <v>5.8999999999999997E-2</v>
      </c>
      <c r="W63" s="112">
        <v>0.06</v>
      </c>
      <c r="X63" s="112">
        <v>6.8000000000000005E-2</v>
      </c>
      <c r="Y63" s="112">
        <v>7.4999999999999997E-2</v>
      </c>
      <c r="Z63" s="112">
        <v>7.8E-2</v>
      </c>
      <c r="AA63" s="112">
        <v>7.8E-2</v>
      </c>
      <c r="AB63" s="112">
        <v>8.2000000000000003E-2</v>
      </c>
      <c r="AC63" s="112">
        <v>7.6999999999999999E-2</v>
      </c>
      <c r="AD63" s="112">
        <v>7.5999999999999998E-2</v>
      </c>
      <c r="AE63" s="112">
        <v>6.8000000000000005E-2</v>
      </c>
      <c r="AF63" s="112">
        <v>6.4000000000000001E-2</v>
      </c>
      <c r="AG63" s="112">
        <v>5.3999999999999999E-2</v>
      </c>
      <c r="AH63" s="112">
        <v>3.4200000000000001E-2</v>
      </c>
      <c r="AI63" s="112">
        <v>1.9800000000000002E-2</v>
      </c>
      <c r="AJ63" s="112"/>
      <c r="AK63" s="112"/>
      <c r="AL63" s="112"/>
      <c r="AM63" s="112"/>
      <c r="AN63" s="112"/>
      <c r="AO63" s="112"/>
      <c r="AP63" s="112"/>
      <c r="AQ63" s="112"/>
      <c r="AR63" s="112"/>
      <c r="AS63" s="112"/>
      <c r="AT63" s="112"/>
      <c r="AU63" s="112"/>
      <c r="AV63" s="112"/>
      <c r="AW63" s="112"/>
      <c r="AX63" s="112"/>
      <c r="AY63" s="114"/>
      <c r="AZ63" s="114"/>
      <c r="BA63" s="100"/>
    </row>
    <row r="64" spans="1:53" ht="15" thickBot="1" x14ac:dyDescent="0.4">
      <c r="B64" s="102"/>
      <c r="C64" s="103"/>
      <c r="D64" s="102"/>
      <c r="E64" s="137"/>
      <c r="F64" s="180"/>
      <c r="G64" s="253"/>
      <c r="H64" s="266"/>
      <c r="I64" s="138"/>
      <c r="J64" s="138"/>
      <c r="K64" s="138"/>
      <c r="L64" s="138"/>
      <c r="M64" s="138"/>
      <c r="N64" s="139"/>
      <c r="O64" s="108"/>
      <c r="P64" s="108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00"/>
    </row>
    <row r="65" spans="1:53" x14ac:dyDescent="0.35">
      <c r="B65" s="134"/>
      <c r="C65" s="134"/>
      <c r="D65" s="145"/>
      <c r="E65" s="135">
        <f>I66/$D$15</f>
        <v>0</v>
      </c>
      <c r="F65" s="178"/>
      <c r="G65" s="251"/>
      <c r="H65" s="264"/>
      <c r="I65" s="146">
        <f t="shared" ref="I65" si="29">J66/$D$15</f>
        <v>0</v>
      </c>
      <c r="J65" s="146">
        <f t="shared" ref="J65" si="30">K66/$D$15</f>
        <v>3.1491456813917212E-2</v>
      </c>
      <c r="K65" s="146">
        <f>L66/$D$66</f>
        <v>0.25</v>
      </c>
      <c r="L65" s="146">
        <f t="shared" ref="L65:M65" si="31">M66/$D$66</f>
        <v>0.25</v>
      </c>
      <c r="M65" s="146">
        <f t="shared" si="31"/>
        <v>0.25</v>
      </c>
      <c r="N65" s="147"/>
      <c r="O65" s="110">
        <f>LARGE(E65:N65,1)</f>
        <v>0.25</v>
      </c>
      <c r="P65" s="11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</row>
    <row r="66" spans="1:53" x14ac:dyDescent="0.35">
      <c r="A66" s="101">
        <f>SUM(E66:N66)-D66</f>
        <v>0</v>
      </c>
      <c r="B66" s="126">
        <v>1</v>
      </c>
      <c r="C66" s="127" t="str">
        <f>'Planilha1 (2)'!E575</f>
        <v>Climatização</v>
      </c>
      <c r="D66" s="128">
        <f>'Planilha1 (2)'!N575/1000</f>
        <v>208.09240000000003</v>
      </c>
      <c r="E66" s="136">
        <f>E69+E72</f>
        <v>0</v>
      </c>
      <c r="F66" s="179"/>
      <c r="G66" s="254"/>
      <c r="H66" s="267">
        <f>H69+H72</f>
        <v>0</v>
      </c>
      <c r="I66" s="148">
        <f t="shared" ref="I66:N66" si="32">I69+I72</f>
        <v>0</v>
      </c>
      <c r="J66" s="148">
        <f t="shared" si="32"/>
        <v>0</v>
      </c>
      <c r="K66" s="148">
        <f t="shared" si="32"/>
        <v>52.023100000000007</v>
      </c>
      <c r="L66" s="148">
        <f t="shared" si="32"/>
        <v>52.023100000000007</v>
      </c>
      <c r="M66" s="148">
        <f>M69+M72</f>
        <v>52.023100000000007</v>
      </c>
      <c r="N66" s="148">
        <f t="shared" si="32"/>
        <v>52.023100000000007</v>
      </c>
      <c r="O66" s="129">
        <f>LARGE(E66:N66,1)</f>
        <v>52.023100000000007</v>
      </c>
      <c r="P66" s="130">
        <v>4</v>
      </c>
      <c r="Q66" s="101">
        <f>P66-D66</f>
        <v>-204.09240000000003</v>
      </c>
      <c r="R66" s="111">
        <f>SUM(S66:BA66)</f>
        <v>1.0000000000000002</v>
      </c>
      <c r="S66" s="112">
        <v>0.01</v>
      </c>
      <c r="T66" s="112">
        <v>1.4999999999999999E-2</v>
      </c>
      <c r="U66" s="112">
        <v>2.4E-2</v>
      </c>
      <c r="V66" s="112">
        <v>2.7E-2</v>
      </c>
      <c r="W66" s="112">
        <v>3.4000000000000002E-2</v>
      </c>
      <c r="X66" s="112">
        <v>3.5999999999999997E-2</v>
      </c>
      <c r="Y66" s="112">
        <v>0.04</v>
      </c>
      <c r="Z66" s="112">
        <v>4.4999999999999998E-2</v>
      </c>
      <c r="AA66" s="112">
        <v>4.5999999999999999E-2</v>
      </c>
      <c r="AB66" s="112">
        <v>4.7E-2</v>
      </c>
      <c r="AC66" s="112">
        <v>4.8000000000000001E-2</v>
      </c>
      <c r="AD66" s="112">
        <v>0.05</v>
      </c>
      <c r="AE66" s="112">
        <v>4.2999999999999997E-2</v>
      </c>
      <c r="AF66" s="112">
        <v>4.2000000000000003E-2</v>
      </c>
      <c r="AG66" s="112">
        <v>4.1000000000000002E-2</v>
      </c>
      <c r="AH66" s="112">
        <v>3.9E-2</v>
      </c>
      <c r="AI66" s="112">
        <v>3.6999999999999998E-2</v>
      </c>
      <c r="AJ66" s="112">
        <v>3.4000000000000002E-2</v>
      </c>
      <c r="AK66" s="112">
        <v>3.2000000000000001E-2</v>
      </c>
      <c r="AL66" s="112">
        <v>3.1E-2</v>
      </c>
      <c r="AM66" s="112">
        <v>0.03</v>
      </c>
      <c r="AN66" s="112">
        <v>2.8000000000000001E-2</v>
      </c>
      <c r="AO66" s="112">
        <v>2.7E-2</v>
      </c>
      <c r="AP66" s="112">
        <v>2.5999999999999999E-2</v>
      </c>
      <c r="AQ66" s="112">
        <v>2.5000000000000001E-2</v>
      </c>
      <c r="AR66" s="112">
        <v>2.4E-2</v>
      </c>
      <c r="AS66" s="112">
        <v>2.3E-2</v>
      </c>
      <c r="AT66" s="112">
        <v>2.1999999999999999E-2</v>
      </c>
      <c r="AU66" s="112">
        <v>0.02</v>
      </c>
      <c r="AV66" s="112">
        <v>1.7999999999999999E-2</v>
      </c>
      <c r="AW66" s="112">
        <v>1.4E-2</v>
      </c>
      <c r="AX66" s="112">
        <v>1.2E-2</v>
      </c>
      <c r="AY66" s="112">
        <v>0.01</v>
      </c>
      <c r="AZ66" s="112"/>
      <c r="BA66" s="113"/>
    </row>
    <row r="67" spans="1:53" ht="15" thickBot="1" x14ac:dyDescent="0.4">
      <c r="B67" s="102"/>
      <c r="C67" s="103"/>
      <c r="D67" s="102"/>
      <c r="E67" s="137"/>
      <c r="F67" s="180"/>
      <c r="G67" s="253"/>
      <c r="H67" s="266"/>
      <c r="I67" s="138"/>
      <c r="J67" s="138"/>
      <c r="K67" s="138"/>
      <c r="L67" s="138"/>
      <c r="M67" s="138"/>
      <c r="N67" s="139"/>
      <c r="O67" s="108"/>
      <c r="P67" s="109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00"/>
    </row>
    <row r="68" spans="1:53" x14ac:dyDescent="0.35">
      <c r="B68" s="93"/>
      <c r="C68" s="92"/>
      <c r="D68" s="93"/>
      <c r="E68" s="135"/>
      <c r="F68" s="178"/>
      <c r="G68" s="251"/>
      <c r="H68" s="264"/>
      <c r="I68" s="150"/>
      <c r="J68" s="150">
        <v>0.25</v>
      </c>
      <c r="K68" s="150">
        <v>0.25</v>
      </c>
      <c r="L68" s="150">
        <v>0.25</v>
      </c>
      <c r="M68" s="150">
        <v>0.25</v>
      </c>
      <c r="N68" s="170"/>
      <c r="O68" s="110">
        <f>LARGE(E68:N68,1)</f>
        <v>0.25</v>
      </c>
      <c r="P68" s="110"/>
      <c r="Q68" s="111">
        <f>SUM(H68:N68)</f>
        <v>1</v>
      </c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00"/>
    </row>
    <row r="69" spans="1:53" x14ac:dyDescent="0.35">
      <c r="A69" s="101">
        <f>SUM(E69:N69)-D69</f>
        <v>0</v>
      </c>
      <c r="B69" s="131" t="s">
        <v>1155</v>
      </c>
      <c r="C69" s="132" t="str">
        <f>'Planilha1 (2)'!E576</f>
        <v>TÉRREO</v>
      </c>
      <c r="D69" s="133">
        <f>'Planilha1 (2)'!N576/1000</f>
        <v>166.47392000000002</v>
      </c>
      <c r="E69" s="140"/>
      <c r="F69" s="181"/>
      <c r="G69" s="255"/>
      <c r="H69" s="268"/>
      <c r="I69" s="149"/>
      <c r="J69" s="149"/>
      <c r="K69" s="141">
        <f t="shared" ref="K69:N69" si="33">$D$69*J68</f>
        <v>41.618480000000005</v>
      </c>
      <c r="L69" s="141">
        <f t="shared" si="33"/>
        <v>41.618480000000005</v>
      </c>
      <c r="M69" s="141">
        <f>$D$69*L68</f>
        <v>41.618480000000005</v>
      </c>
      <c r="N69" s="171">
        <f t="shared" ref="N69" si="34">$D$69*M68</f>
        <v>41.618480000000005</v>
      </c>
      <c r="O69" s="158">
        <f>LARGE(E69:N69,1)</f>
        <v>41.618480000000005</v>
      </c>
      <c r="P69" s="159">
        <v>4</v>
      </c>
      <c r="R69" s="111">
        <f>SUM(S69:BA69)</f>
        <v>1</v>
      </c>
      <c r="S69" s="112">
        <v>0.03</v>
      </c>
      <c r="T69" s="112">
        <v>7.0000000000000007E-2</v>
      </c>
      <c r="U69" s="112">
        <v>9.5000000000000001E-2</v>
      </c>
      <c r="V69" s="112">
        <v>0.14000000000000001</v>
      </c>
      <c r="W69" s="112">
        <v>0.16</v>
      </c>
      <c r="X69" s="112">
        <v>0.18</v>
      </c>
      <c r="Y69" s="112">
        <v>0.13</v>
      </c>
      <c r="Z69" s="112">
        <v>0.11</v>
      </c>
      <c r="AA69" s="112">
        <v>8.5000000000000006E-2</v>
      </c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00"/>
    </row>
    <row r="70" spans="1:53" x14ac:dyDescent="0.35">
      <c r="B70" s="164"/>
      <c r="C70" s="165"/>
      <c r="D70" s="164"/>
      <c r="E70" s="166"/>
      <c r="F70" s="184"/>
      <c r="G70" s="258"/>
      <c r="H70" s="271"/>
      <c r="I70" s="167"/>
      <c r="J70" s="167"/>
      <c r="K70" s="167"/>
      <c r="L70" s="167"/>
      <c r="M70" s="167"/>
      <c r="N70" s="168"/>
      <c r="O70" s="169"/>
      <c r="P70" s="169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00"/>
    </row>
    <row r="71" spans="1:53" x14ac:dyDescent="0.35">
      <c r="B71" s="160"/>
      <c r="C71" s="161"/>
      <c r="D71" s="160"/>
      <c r="E71" s="162"/>
      <c r="F71" s="183"/>
      <c r="G71" s="257"/>
      <c r="H71" s="270"/>
      <c r="I71" s="172"/>
      <c r="J71" s="172">
        <v>0.25</v>
      </c>
      <c r="K71" s="172">
        <v>0.25</v>
      </c>
      <c r="L71" s="172">
        <v>0.25</v>
      </c>
      <c r="M71" s="172">
        <v>0.25</v>
      </c>
      <c r="N71" s="244"/>
      <c r="O71" s="163">
        <f>LARGE(E71:N71,1)</f>
        <v>0.25</v>
      </c>
      <c r="P71" s="163"/>
      <c r="Q71" s="111">
        <f>SUM(H71:N71)</f>
        <v>1</v>
      </c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00"/>
    </row>
    <row r="72" spans="1:53" x14ac:dyDescent="0.35">
      <c r="A72" s="101">
        <f>SUM(E72:N72)-D72</f>
        <v>0</v>
      </c>
      <c r="B72" s="131" t="s">
        <v>1157</v>
      </c>
      <c r="C72" s="132" t="str">
        <f>'Planilha1 (2)'!E579</f>
        <v>SUPERIOR</v>
      </c>
      <c r="D72" s="133">
        <f>'Planilha1 (2)'!N579/1000</f>
        <v>41.618480000000005</v>
      </c>
      <c r="E72" s="140"/>
      <c r="F72" s="181"/>
      <c r="G72" s="255"/>
      <c r="H72" s="268"/>
      <c r="I72" s="149"/>
      <c r="J72" s="149"/>
      <c r="K72" s="141">
        <f t="shared" ref="K72:N72" si="35">$D$72*J71</f>
        <v>10.404620000000001</v>
      </c>
      <c r="L72" s="141">
        <f t="shared" si="35"/>
        <v>10.404620000000001</v>
      </c>
      <c r="M72" s="141">
        <f>$D$72*L71</f>
        <v>10.404620000000001</v>
      </c>
      <c r="N72" s="171">
        <f t="shared" ref="N72" si="36">$D$72*M71</f>
        <v>10.404620000000001</v>
      </c>
      <c r="O72" s="158">
        <f>LARGE(E72:N72,1)</f>
        <v>10.404620000000001</v>
      </c>
      <c r="P72" s="159">
        <v>4</v>
      </c>
      <c r="R72" s="115">
        <f>SUM(S72:BA72)</f>
        <v>1</v>
      </c>
      <c r="S72" s="112">
        <v>0.02</v>
      </c>
      <c r="T72" s="112">
        <v>3.7999999999999999E-2</v>
      </c>
      <c r="U72" s="112">
        <v>4.9000000000000002E-2</v>
      </c>
      <c r="V72" s="112">
        <v>5.8999999999999997E-2</v>
      </c>
      <c r="W72" s="112">
        <v>0.06</v>
      </c>
      <c r="X72" s="112">
        <v>6.8000000000000005E-2</v>
      </c>
      <c r="Y72" s="112">
        <v>7.4999999999999997E-2</v>
      </c>
      <c r="Z72" s="112">
        <v>7.8E-2</v>
      </c>
      <c r="AA72" s="112">
        <v>7.8E-2</v>
      </c>
      <c r="AB72" s="112">
        <v>8.2000000000000003E-2</v>
      </c>
      <c r="AC72" s="112">
        <v>7.6999999999999999E-2</v>
      </c>
      <c r="AD72" s="112">
        <v>7.5999999999999998E-2</v>
      </c>
      <c r="AE72" s="112">
        <v>6.8000000000000005E-2</v>
      </c>
      <c r="AF72" s="112">
        <v>6.4000000000000001E-2</v>
      </c>
      <c r="AG72" s="112">
        <v>5.3999999999999999E-2</v>
      </c>
      <c r="AH72" s="112">
        <v>3.4200000000000001E-2</v>
      </c>
      <c r="AI72" s="112">
        <v>1.9800000000000002E-2</v>
      </c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4"/>
      <c r="AZ72" s="114"/>
      <c r="BA72" s="100"/>
    </row>
    <row r="73" spans="1:53" ht="15" thickBot="1" x14ac:dyDescent="0.4">
      <c r="B73" s="102"/>
      <c r="C73" s="103"/>
      <c r="D73" s="102"/>
      <c r="E73" s="137"/>
      <c r="F73" s="180"/>
      <c r="G73" s="253"/>
      <c r="H73" s="266"/>
      <c r="I73" s="138"/>
      <c r="J73" s="138"/>
      <c r="K73" s="138"/>
      <c r="L73" s="138"/>
      <c r="M73" s="138"/>
      <c r="N73" s="139"/>
      <c r="O73" s="108"/>
      <c r="P73" s="108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00"/>
    </row>
    <row r="74" spans="1:53" x14ac:dyDescent="0.35">
      <c r="B74" s="134"/>
      <c r="C74" s="134"/>
      <c r="D74" s="145"/>
      <c r="E74" s="135"/>
      <c r="F74" s="178"/>
      <c r="G74" s="251"/>
      <c r="H74" s="264">
        <f>I75/$D$75</f>
        <v>0.17</v>
      </c>
      <c r="I74" s="146">
        <f t="shared" ref="I74:M74" si="37">J75/$D$75</f>
        <v>0.16600000000000004</v>
      </c>
      <c r="J74" s="146">
        <f t="shared" si="37"/>
        <v>0.16600000000000004</v>
      </c>
      <c r="K74" s="146">
        <f t="shared" si="37"/>
        <v>0.16600000000000004</v>
      </c>
      <c r="L74" s="146">
        <f t="shared" si="37"/>
        <v>0.16600000000000004</v>
      </c>
      <c r="M74" s="146">
        <f t="shared" si="37"/>
        <v>0.16600000000000004</v>
      </c>
      <c r="N74" s="147"/>
      <c r="O74" s="110">
        <f>LARGE(E74:N74,1)</f>
        <v>0.17</v>
      </c>
      <c r="P74" s="11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</row>
    <row r="75" spans="1:53" x14ac:dyDescent="0.35">
      <c r="A75" s="101">
        <f>SUM(E75:N75)-D75</f>
        <v>0</v>
      </c>
      <c r="B75" s="126">
        <v>1</v>
      </c>
      <c r="C75" s="127" t="str">
        <f>'Planilha1 (2)'!E582</f>
        <v>Administração de Obra</v>
      </c>
      <c r="D75" s="128">
        <f>'Planilha1 (2)'!N582/1000</f>
        <v>224.98384999999999</v>
      </c>
      <c r="E75" s="136"/>
      <c r="F75" s="179"/>
      <c r="G75" s="254"/>
      <c r="H75" s="267">
        <f>H78+H84</f>
        <v>0</v>
      </c>
      <c r="I75" s="148">
        <f>I78+I84+I81</f>
        <v>38.247254500000004</v>
      </c>
      <c r="J75" s="148">
        <f t="shared" ref="J75:N75" si="38">J78+J84+J81</f>
        <v>37.347319100000007</v>
      </c>
      <c r="K75" s="148">
        <f t="shared" si="38"/>
        <v>37.347319100000007</v>
      </c>
      <c r="L75" s="148">
        <f t="shared" si="38"/>
        <v>37.347319100000007</v>
      </c>
      <c r="M75" s="148">
        <f t="shared" si="38"/>
        <v>37.347319100000007</v>
      </c>
      <c r="N75" s="148">
        <f t="shared" si="38"/>
        <v>37.347319100000007</v>
      </c>
      <c r="O75" s="129">
        <f>LARGE(E75:N75,1)</f>
        <v>38.247254500000004</v>
      </c>
      <c r="P75" s="130">
        <v>6</v>
      </c>
      <c r="Q75" s="101"/>
      <c r="R75" s="111">
        <f>SUM(S75:BA75)</f>
        <v>1.0000000000000002</v>
      </c>
      <c r="S75" s="112">
        <v>0.01</v>
      </c>
      <c r="T75" s="112">
        <v>1.4999999999999999E-2</v>
      </c>
      <c r="U75" s="112">
        <v>2.4E-2</v>
      </c>
      <c r="V75" s="112">
        <v>2.7E-2</v>
      </c>
      <c r="W75" s="112">
        <v>3.4000000000000002E-2</v>
      </c>
      <c r="X75" s="112">
        <v>3.5999999999999997E-2</v>
      </c>
      <c r="Y75" s="112">
        <v>0.04</v>
      </c>
      <c r="Z75" s="112">
        <v>4.4999999999999998E-2</v>
      </c>
      <c r="AA75" s="112">
        <v>4.5999999999999999E-2</v>
      </c>
      <c r="AB75" s="112">
        <v>4.7E-2</v>
      </c>
      <c r="AC75" s="112">
        <v>4.8000000000000001E-2</v>
      </c>
      <c r="AD75" s="112">
        <v>0.05</v>
      </c>
      <c r="AE75" s="112">
        <v>4.2999999999999997E-2</v>
      </c>
      <c r="AF75" s="112">
        <v>4.2000000000000003E-2</v>
      </c>
      <c r="AG75" s="112">
        <v>4.1000000000000002E-2</v>
      </c>
      <c r="AH75" s="112">
        <v>3.9E-2</v>
      </c>
      <c r="AI75" s="112">
        <v>3.6999999999999998E-2</v>
      </c>
      <c r="AJ75" s="112">
        <v>3.4000000000000002E-2</v>
      </c>
      <c r="AK75" s="112">
        <v>3.2000000000000001E-2</v>
      </c>
      <c r="AL75" s="112">
        <v>3.1E-2</v>
      </c>
      <c r="AM75" s="112">
        <v>0.03</v>
      </c>
      <c r="AN75" s="112">
        <v>2.8000000000000001E-2</v>
      </c>
      <c r="AO75" s="112">
        <v>2.7E-2</v>
      </c>
      <c r="AP75" s="112">
        <v>2.5999999999999999E-2</v>
      </c>
      <c r="AQ75" s="112">
        <v>2.5000000000000001E-2</v>
      </c>
      <c r="AR75" s="112">
        <v>2.4E-2</v>
      </c>
      <c r="AS75" s="112">
        <v>2.3E-2</v>
      </c>
      <c r="AT75" s="112">
        <v>2.1999999999999999E-2</v>
      </c>
      <c r="AU75" s="112">
        <v>0.02</v>
      </c>
      <c r="AV75" s="112">
        <v>1.7999999999999999E-2</v>
      </c>
      <c r="AW75" s="112">
        <v>1.4E-2</v>
      </c>
      <c r="AX75" s="112">
        <v>1.2E-2</v>
      </c>
      <c r="AY75" s="112">
        <v>0.01</v>
      </c>
      <c r="AZ75" s="112"/>
      <c r="BA75" s="113"/>
    </row>
    <row r="76" spans="1:53" ht="15" thickBot="1" x14ac:dyDescent="0.4">
      <c r="B76" s="102"/>
      <c r="C76" s="103"/>
      <c r="D76" s="102"/>
      <c r="E76" s="137"/>
      <c r="F76" s="180"/>
      <c r="G76" s="253"/>
      <c r="H76" s="266"/>
      <c r="I76" s="138"/>
      <c r="J76" s="138"/>
      <c r="K76" s="138"/>
      <c r="L76" s="138"/>
      <c r="M76" s="138"/>
      <c r="N76" s="139"/>
      <c r="O76" s="108"/>
      <c r="P76" s="109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00"/>
    </row>
    <row r="77" spans="1:53" x14ac:dyDescent="0.35">
      <c r="B77" s="93"/>
      <c r="C77" s="92"/>
      <c r="D77" s="93"/>
      <c r="E77" s="135"/>
      <c r="F77" s="178"/>
      <c r="G77" s="251"/>
      <c r="H77" s="264">
        <v>0.17</v>
      </c>
      <c r="I77" s="150">
        <v>0.16600000000000001</v>
      </c>
      <c r="J77" s="150">
        <f>I77</f>
        <v>0.16600000000000001</v>
      </c>
      <c r="K77" s="150">
        <f>J77</f>
        <v>0.16600000000000001</v>
      </c>
      <c r="L77" s="150">
        <f>K77</f>
        <v>0.16600000000000001</v>
      </c>
      <c r="M77" s="150">
        <f>L77</f>
        <v>0.16600000000000001</v>
      </c>
      <c r="N77" s="170"/>
      <c r="O77" s="110">
        <f>LARGE(E77:N77,1)</f>
        <v>0.17</v>
      </c>
      <c r="P77" s="110"/>
      <c r="Q77" s="111">
        <f>SUM(H77:N77)</f>
        <v>1</v>
      </c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00"/>
    </row>
    <row r="78" spans="1:53" x14ac:dyDescent="0.35">
      <c r="A78" s="101">
        <f>SUM(E78:N78)-D78</f>
        <v>0</v>
      </c>
      <c r="B78" s="131" t="s">
        <v>1155</v>
      </c>
      <c r="C78" s="132" t="str">
        <f>'Planilha1 (2)'!E583</f>
        <v>Equipe</v>
      </c>
      <c r="D78" s="133">
        <f>'Planilha1 (2)'!N583/1000</f>
        <v>171.7629</v>
      </c>
      <c r="E78" s="140"/>
      <c r="F78" s="181"/>
      <c r="G78" s="255"/>
      <c r="H78" s="268"/>
      <c r="I78" s="141">
        <f t="shared" ref="I78:M78" si="39">$D$78*H77</f>
        <v>29.199693000000003</v>
      </c>
      <c r="J78" s="141">
        <f t="shared" si="39"/>
        <v>28.512641400000003</v>
      </c>
      <c r="K78" s="141">
        <f t="shared" si="39"/>
        <v>28.512641400000003</v>
      </c>
      <c r="L78" s="141">
        <f t="shared" si="39"/>
        <v>28.512641400000003</v>
      </c>
      <c r="M78" s="141">
        <f t="shared" si="39"/>
        <v>28.512641400000003</v>
      </c>
      <c r="N78" s="171">
        <f>$D$78*M77</f>
        <v>28.512641400000003</v>
      </c>
      <c r="O78" s="158">
        <f>LARGE(E78:N78,1)</f>
        <v>29.199693000000003</v>
      </c>
      <c r="P78" s="159">
        <v>6</v>
      </c>
      <c r="R78" s="111">
        <f>SUM(S78:BA78)</f>
        <v>1</v>
      </c>
      <c r="S78" s="112">
        <v>0.03</v>
      </c>
      <c r="T78" s="112">
        <v>7.0000000000000007E-2</v>
      </c>
      <c r="U78" s="112">
        <v>9.5000000000000001E-2</v>
      </c>
      <c r="V78" s="112">
        <v>0.14000000000000001</v>
      </c>
      <c r="W78" s="112">
        <v>0.16</v>
      </c>
      <c r="X78" s="112">
        <v>0.18</v>
      </c>
      <c r="Y78" s="112">
        <v>0.13</v>
      </c>
      <c r="Z78" s="112">
        <v>0.11</v>
      </c>
      <c r="AA78" s="112">
        <v>8.5000000000000006E-2</v>
      </c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00"/>
    </row>
    <row r="79" spans="1:53" x14ac:dyDescent="0.35">
      <c r="B79" s="164"/>
      <c r="C79" s="165"/>
      <c r="D79" s="164"/>
      <c r="E79" s="166"/>
      <c r="F79" s="184"/>
      <c r="G79" s="258"/>
      <c r="H79" s="271"/>
      <c r="I79" s="167"/>
      <c r="J79" s="167"/>
      <c r="K79" s="167"/>
      <c r="L79" s="167"/>
      <c r="M79" s="167"/>
      <c r="N79" s="168"/>
      <c r="O79" s="169"/>
      <c r="P79" s="169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00"/>
    </row>
    <row r="80" spans="1:53" x14ac:dyDescent="0.35">
      <c r="B80" s="160"/>
      <c r="C80" s="161"/>
      <c r="D80" s="160"/>
      <c r="E80" s="162"/>
      <c r="F80" s="183"/>
      <c r="G80" s="257"/>
      <c r="H80" s="270">
        <f>H77</f>
        <v>0.17</v>
      </c>
      <c r="I80" s="172">
        <f t="shared" ref="I80:M80" si="40">I77</f>
        <v>0.16600000000000001</v>
      </c>
      <c r="J80" s="172">
        <f t="shared" si="40"/>
        <v>0.16600000000000001</v>
      </c>
      <c r="K80" s="172">
        <f t="shared" si="40"/>
        <v>0.16600000000000001</v>
      </c>
      <c r="L80" s="172">
        <f t="shared" si="40"/>
        <v>0.16600000000000001</v>
      </c>
      <c r="M80" s="172">
        <f t="shared" si="40"/>
        <v>0.16600000000000001</v>
      </c>
      <c r="N80" s="244"/>
      <c r="O80" s="163">
        <f>LARGE(E80:N80,1)</f>
        <v>0.17</v>
      </c>
      <c r="P80" s="163"/>
      <c r="Q80" s="111">
        <f>SUM(H80:N80)</f>
        <v>1</v>
      </c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00"/>
    </row>
    <row r="81" spans="1:53" x14ac:dyDescent="0.35">
      <c r="A81" s="101">
        <f>SUM(E81:N81)-D81</f>
        <v>0</v>
      </c>
      <c r="B81" s="131" t="s">
        <v>1155</v>
      </c>
      <c r="C81" s="132" t="str">
        <f>'Planilha1 (2)'!E585</f>
        <v>Canteiro</v>
      </c>
      <c r="D81" s="133">
        <f>'Planilha1 (2)'!N585/1000</f>
        <v>43.818680000000008</v>
      </c>
      <c r="E81" s="140"/>
      <c r="F81" s="181"/>
      <c r="G81" s="255"/>
      <c r="H81" s="268"/>
      <c r="I81" s="141">
        <f>$D$81*H80</f>
        <v>7.449175600000002</v>
      </c>
      <c r="J81" s="141">
        <f t="shared" ref="J81:N81" si="41">$D$81*I80</f>
        <v>7.273900880000002</v>
      </c>
      <c r="K81" s="141">
        <f t="shared" si="41"/>
        <v>7.273900880000002</v>
      </c>
      <c r="L81" s="141">
        <f t="shared" si="41"/>
        <v>7.273900880000002</v>
      </c>
      <c r="M81" s="141">
        <f t="shared" si="41"/>
        <v>7.273900880000002</v>
      </c>
      <c r="N81" s="171">
        <f t="shared" si="41"/>
        <v>7.273900880000002</v>
      </c>
      <c r="O81" s="158">
        <f>LARGE(E81:N81,1)</f>
        <v>7.449175600000002</v>
      </c>
      <c r="P81" s="159">
        <v>6</v>
      </c>
      <c r="R81" s="111">
        <f>SUM(S81:BA81)</f>
        <v>1</v>
      </c>
      <c r="S81" s="112">
        <v>0.03</v>
      </c>
      <c r="T81" s="112">
        <v>7.0000000000000007E-2</v>
      </c>
      <c r="U81" s="112">
        <v>9.5000000000000001E-2</v>
      </c>
      <c r="V81" s="112">
        <v>0.14000000000000001</v>
      </c>
      <c r="W81" s="112">
        <v>0.16</v>
      </c>
      <c r="X81" s="112">
        <v>0.18</v>
      </c>
      <c r="Y81" s="112">
        <v>0.13</v>
      </c>
      <c r="Z81" s="112">
        <v>0.11</v>
      </c>
      <c r="AA81" s="112">
        <v>8.5000000000000006E-2</v>
      </c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00"/>
    </row>
    <row r="82" spans="1:53" x14ac:dyDescent="0.35">
      <c r="B82" s="164"/>
      <c r="C82" s="165"/>
      <c r="D82" s="164"/>
      <c r="E82" s="166"/>
      <c r="F82" s="184"/>
      <c r="G82" s="258"/>
      <c r="H82" s="271"/>
      <c r="I82" s="167"/>
      <c r="J82" s="167"/>
      <c r="K82" s="167"/>
      <c r="L82" s="167"/>
      <c r="M82" s="167"/>
      <c r="N82" s="168"/>
      <c r="O82" s="169"/>
      <c r="P82" s="169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00"/>
    </row>
    <row r="83" spans="1:53" x14ac:dyDescent="0.35">
      <c r="B83" s="160"/>
      <c r="C83" s="161"/>
      <c r="D83" s="160"/>
      <c r="E83" s="162"/>
      <c r="F83" s="183"/>
      <c r="G83" s="257"/>
      <c r="H83" s="270">
        <f>H77</f>
        <v>0.17</v>
      </c>
      <c r="I83" s="172">
        <f t="shared" ref="I83:M83" si="42">I77</f>
        <v>0.16600000000000001</v>
      </c>
      <c r="J83" s="172">
        <f t="shared" si="42"/>
        <v>0.16600000000000001</v>
      </c>
      <c r="K83" s="172">
        <f t="shared" si="42"/>
        <v>0.16600000000000001</v>
      </c>
      <c r="L83" s="172">
        <f t="shared" si="42"/>
        <v>0.16600000000000001</v>
      </c>
      <c r="M83" s="172">
        <f t="shared" si="42"/>
        <v>0.16600000000000001</v>
      </c>
      <c r="N83" s="173"/>
      <c r="O83" s="163">
        <f>LARGE(E83:N83,1)</f>
        <v>0.17</v>
      </c>
      <c r="P83" s="163"/>
      <c r="Q83" s="111">
        <f>SUM(H83:N83)</f>
        <v>1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00"/>
    </row>
    <row r="84" spans="1:53" x14ac:dyDescent="0.35">
      <c r="A84" s="101">
        <f>SUM(E84:N84)-D84</f>
        <v>0</v>
      </c>
      <c r="B84" s="131" t="s">
        <v>1157</v>
      </c>
      <c r="C84" s="132" t="str">
        <f>'Planilha1 (2)'!E590</f>
        <v>Ferramentas</v>
      </c>
      <c r="D84" s="133">
        <f>'Planilha1 (2)'!N590/1000</f>
        <v>9.4022699999999997</v>
      </c>
      <c r="E84" s="140"/>
      <c r="F84" s="181"/>
      <c r="G84" s="255"/>
      <c r="H84" s="268"/>
      <c r="I84" s="141">
        <f>$D$84*H83</f>
        <v>1.5983859</v>
      </c>
      <c r="J84" s="141">
        <f t="shared" ref="J84:N84" si="43">$D$84*I83</f>
        <v>1.5607768200000001</v>
      </c>
      <c r="K84" s="141">
        <f t="shared" si="43"/>
        <v>1.5607768200000001</v>
      </c>
      <c r="L84" s="141">
        <f t="shared" si="43"/>
        <v>1.5607768200000001</v>
      </c>
      <c r="M84" s="141">
        <f t="shared" si="43"/>
        <v>1.5607768200000001</v>
      </c>
      <c r="N84" s="171">
        <f t="shared" si="43"/>
        <v>1.5607768200000001</v>
      </c>
      <c r="O84" s="158">
        <f>LARGE(E84:N84,1)</f>
        <v>1.5983859</v>
      </c>
      <c r="P84" s="159">
        <v>6</v>
      </c>
      <c r="R84" s="115">
        <f>SUM(S84:BA84)</f>
        <v>1</v>
      </c>
      <c r="S84" s="112">
        <v>0.02</v>
      </c>
      <c r="T84" s="112">
        <v>3.7999999999999999E-2</v>
      </c>
      <c r="U84" s="112">
        <v>4.9000000000000002E-2</v>
      </c>
      <c r="V84" s="112">
        <v>5.8999999999999997E-2</v>
      </c>
      <c r="W84" s="112">
        <v>0.06</v>
      </c>
      <c r="X84" s="112">
        <v>6.8000000000000005E-2</v>
      </c>
      <c r="Y84" s="112">
        <v>7.4999999999999997E-2</v>
      </c>
      <c r="Z84" s="112">
        <v>7.8E-2</v>
      </c>
      <c r="AA84" s="112">
        <v>7.8E-2</v>
      </c>
      <c r="AB84" s="112">
        <v>8.2000000000000003E-2</v>
      </c>
      <c r="AC84" s="112">
        <v>7.6999999999999999E-2</v>
      </c>
      <c r="AD84" s="112">
        <v>7.5999999999999998E-2</v>
      </c>
      <c r="AE84" s="112">
        <v>6.8000000000000005E-2</v>
      </c>
      <c r="AF84" s="112">
        <v>6.4000000000000001E-2</v>
      </c>
      <c r="AG84" s="112">
        <v>5.3999999999999999E-2</v>
      </c>
      <c r="AH84" s="112">
        <v>3.4200000000000001E-2</v>
      </c>
      <c r="AI84" s="112">
        <v>1.9800000000000002E-2</v>
      </c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4"/>
      <c r="AZ84" s="114"/>
      <c r="BA84" s="100"/>
    </row>
    <row r="85" spans="1:53" ht="15" thickBot="1" x14ac:dyDescent="0.4">
      <c r="B85" s="102"/>
      <c r="C85" s="103"/>
      <c r="D85" s="102"/>
      <c r="E85" s="137"/>
      <c r="F85" s="180"/>
      <c r="G85" s="253"/>
      <c r="H85" s="266"/>
      <c r="I85" s="138"/>
      <c r="J85" s="138"/>
      <c r="K85" s="138"/>
      <c r="L85" s="138"/>
      <c r="M85" s="138"/>
      <c r="N85" s="139"/>
      <c r="O85" s="108"/>
      <c r="P85" s="108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00"/>
    </row>
    <row r="86" spans="1:53" x14ac:dyDescent="0.35">
      <c r="B86" s="83"/>
      <c r="C86" s="79"/>
      <c r="D86" s="83"/>
      <c r="O86" s="83"/>
      <c r="P86" s="83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00"/>
    </row>
    <row r="87" spans="1:53" x14ac:dyDescent="0.35">
      <c r="C87" s="79"/>
      <c r="D87" s="79" t="s">
        <v>1140</v>
      </c>
      <c r="E87" s="116" t="s">
        <v>1142</v>
      </c>
      <c r="F87" s="116" t="s">
        <v>1143</v>
      </c>
      <c r="G87" s="116" t="s">
        <v>1144</v>
      </c>
      <c r="H87" s="116" t="s">
        <v>1145</v>
      </c>
      <c r="I87" s="116" t="s">
        <v>1146</v>
      </c>
      <c r="J87" s="116" t="s">
        <v>1147</v>
      </c>
      <c r="K87" s="116" t="s">
        <v>1148</v>
      </c>
      <c r="L87" s="116" t="s">
        <v>1149</v>
      </c>
      <c r="M87" s="116" t="s">
        <v>1150</v>
      </c>
      <c r="N87" s="116" t="s">
        <v>1151</v>
      </c>
    </row>
    <row r="88" spans="1:53" s="79" customFormat="1" x14ac:dyDescent="0.35">
      <c r="D88" s="79" t="s">
        <v>1152</v>
      </c>
      <c r="E88" s="194">
        <f>E8</f>
        <v>0</v>
      </c>
      <c r="F88" s="194"/>
      <c r="G88" s="194"/>
      <c r="H88" s="117">
        <f>H8</f>
        <v>4.5490754675701836E-2</v>
      </c>
      <c r="I88" s="117">
        <f>I8</f>
        <v>8.9728605919462856E-2</v>
      </c>
      <c r="J88" s="117">
        <f>J8</f>
        <v>0.17311435096549366</v>
      </c>
      <c r="K88" s="117">
        <f>K8</f>
        <v>0.21861602094547444</v>
      </c>
      <c r="L88" s="117">
        <f>L8</f>
        <v>0.25260938449768805</v>
      </c>
      <c r="M88" s="117">
        <f>M8</f>
        <v>0.22044088299617964</v>
      </c>
      <c r="N88" s="117">
        <f>N8</f>
        <v>0</v>
      </c>
    </row>
    <row r="89" spans="1:53" x14ac:dyDescent="0.35">
      <c r="D89" s="79" t="s">
        <v>1153</v>
      </c>
      <c r="E89" s="194">
        <f>E88</f>
        <v>0</v>
      </c>
      <c r="F89" s="194"/>
      <c r="G89" s="194"/>
      <c r="H89" s="117">
        <f>H88</f>
        <v>4.5490754675701836E-2</v>
      </c>
      <c r="I89" s="117">
        <f>H89+I88</f>
        <v>0.13521936059516471</v>
      </c>
      <c r="J89" s="117">
        <f t="shared" ref="J89:M89" si="44">I89+J88</f>
        <v>0.30833371156065836</v>
      </c>
      <c r="K89" s="117">
        <f t="shared" si="44"/>
        <v>0.52694973250613275</v>
      </c>
      <c r="L89" s="117">
        <f t="shared" si="44"/>
        <v>0.77955911700382075</v>
      </c>
      <c r="M89" s="117">
        <f t="shared" si="44"/>
        <v>1.0000000000000004</v>
      </c>
      <c r="N89" s="117"/>
    </row>
    <row r="139" spans="13:13" x14ac:dyDescent="0.35">
      <c r="M139" s="79" t="s">
        <v>1477</v>
      </c>
    </row>
    <row r="140" spans="13:13" x14ac:dyDescent="0.35">
      <c r="M140" s="79" t="s">
        <v>1478</v>
      </c>
    </row>
    <row r="141" spans="13:13" x14ac:dyDescent="0.35">
      <c r="M141" s="79" t="s">
        <v>1479</v>
      </c>
    </row>
  </sheetData>
  <phoneticPr fontId="11" type="noConversion"/>
  <printOptions horizontalCentered="1" verticalCentered="1"/>
  <pageMargins left="0.11811023622047245" right="0.11811023622047245" top="0.43" bottom="1.26" header="0.19685039370078741" footer="0.18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DEE89-5257-42FA-A3B3-023763F5D07D}">
  <sheetPr>
    <outlinePr summaryBelow="0" summaryRight="0"/>
    <pageSetUpPr fitToPage="1"/>
  </sheetPr>
  <dimension ref="A1:N640"/>
  <sheetViews>
    <sheetView showGridLines="0" topLeftCell="A14" zoomScale="80" zoomScaleNormal="80" zoomScalePageLayoutView="55" workbookViewId="0">
      <selection activeCell="N238" sqref="N238"/>
    </sheetView>
  </sheetViews>
  <sheetFormatPr defaultColWidth="11.54296875" defaultRowHeight="12.5" outlineLevelRow="4" x14ac:dyDescent="0.25"/>
  <cols>
    <col min="1" max="1" width="12.26953125" customWidth="1"/>
    <col min="2" max="2" width="11.7265625" style="5" bestFit="1" customWidth="1"/>
    <col min="3" max="3" width="13.1796875" style="5" customWidth="1"/>
    <col min="4" max="4" width="11.54296875" style="5" customWidth="1"/>
    <col min="5" max="5" width="72.453125" customWidth="1"/>
    <col min="6" max="6" width="8.1796875" style="5" customWidth="1"/>
    <col min="7" max="7" width="11.7265625" style="64" customWidth="1"/>
    <col min="8" max="8" width="8.1796875" style="6" hidden="1" customWidth="1"/>
    <col min="9" max="9" width="11.7265625" style="6" hidden="1" customWidth="1"/>
    <col min="10" max="10" width="16.26953125" style="6" hidden="1" customWidth="1"/>
    <col min="11" max="11" width="11.7265625" style="6" hidden="1" customWidth="1"/>
    <col min="12" max="12" width="16" style="6" hidden="1" customWidth="1"/>
    <col min="13" max="13" width="11.7265625" hidden="1" customWidth="1"/>
    <col min="14" max="14" width="16" customWidth="1"/>
  </cols>
  <sheetData>
    <row r="1" spans="1:14" ht="18" customHeight="1" x14ac:dyDescent="0.25">
      <c r="A1" s="219" t="s">
        <v>0</v>
      </c>
      <c r="B1" s="220"/>
      <c r="C1" s="220"/>
      <c r="D1" s="220"/>
      <c r="E1" s="220"/>
      <c r="F1" s="220"/>
      <c r="G1" s="220"/>
      <c r="H1" s="27"/>
      <c r="I1" s="27"/>
      <c r="J1" s="27"/>
      <c r="K1" s="27"/>
      <c r="L1" s="27"/>
      <c r="M1" s="27"/>
      <c r="N1" s="27"/>
    </row>
    <row r="2" spans="1:14" ht="13" x14ac:dyDescent="0.3">
      <c r="A2" s="28" t="s">
        <v>1</v>
      </c>
      <c r="B2" s="221" t="s">
        <v>2</v>
      </c>
      <c r="C2" s="222"/>
      <c r="D2" s="222"/>
      <c r="E2" s="222"/>
      <c r="F2" s="18"/>
      <c r="G2" s="52"/>
      <c r="H2" s="27"/>
      <c r="I2" s="27"/>
      <c r="J2" s="27"/>
      <c r="K2" s="27"/>
      <c r="L2" s="27"/>
      <c r="M2" s="27"/>
      <c r="N2" s="27"/>
    </row>
    <row r="3" spans="1:14" ht="13" x14ac:dyDescent="0.3">
      <c r="A3" s="17" t="s">
        <v>3</v>
      </c>
      <c r="B3" s="223" t="s">
        <v>4</v>
      </c>
      <c r="C3" s="224"/>
      <c r="D3" s="224"/>
      <c r="E3" s="224"/>
      <c r="F3" s="19"/>
      <c r="G3" s="53"/>
      <c r="J3" s="27"/>
      <c r="K3" s="27"/>
      <c r="L3" s="27"/>
      <c r="M3" s="27"/>
      <c r="N3" s="27"/>
    </row>
    <row r="4" spans="1:14" ht="13" x14ac:dyDescent="0.3">
      <c r="A4" s="28" t="s">
        <v>5</v>
      </c>
      <c r="B4" s="223" t="s">
        <v>6</v>
      </c>
      <c r="C4" s="224"/>
      <c r="D4" s="224"/>
      <c r="E4" s="224"/>
      <c r="F4" s="20"/>
      <c r="G4" s="53"/>
      <c r="H4" s="27"/>
      <c r="I4" s="27"/>
      <c r="J4" s="27"/>
      <c r="K4" s="27"/>
      <c r="L4" s="27"/>
      <c r="M4" s="27"/>
      <c r="N4" s="27"/>
    </row>
    <row r="5" spans="1:14" ht="13" x14ac:dyDescent="0.3">
      <c r="A5" s="17" t="s">
        <v>7</v>
      </c>
      <c r="B5" s="223" t="s">
        <v>8</v>
      </c>
      <c r="C5" s="224"/>
      <c r="D5" s="224"/>
      <c r="E5" s="224"/>
      <c r="F5" s="20"/>
      <c r="G5" s="53"/>
      <c r="H5" s="27"/>
      <c r="I5" s="27"/>
      <c r="J5" s="27"/>
      <c r="K5" s="27"/>
      <c r="L5" s="27"/>
      <c r="M5" s="27"/>
      <c r="N5" s="27"/>
    </row>
    <row r="6" spans="1:14" ht="13" x14ac:dyDescent="0.3">
      <c r="A6" s="28" t="s">
        <v>9</v>
      </c>
      <c r="B6" s="223" t="s">
        <v>10</v>
      </c>
      <c r="C6" s="224"/>
      <c r="D6" s="224"/>
      <c r="E6" s="224"/>
      <c r="F6" s="19"/>
      <c r="G6" s="54"/>
      <c r="H6" s="27"/>
      <c r="I6" s="27"/>
      <c r="J6" s="27"/>
      <c r="K6" s="27"/>
      <c r="L6" s="27"/>
      <c r="M6" s="27"/>
      <c r="N6" s="27"/>
    </row>
    <row r="7" spans="1:14" ht="13" x14ac:dyDescent="0.3">
      <c r="A7" s="17" t="s">
        <v>11</v>
      </c>
      <c r="B7" s="223" t="s">
        <v>12</v>
      </c>
      <c r="C7" s="224"/>
      <c r="D7" s="224"/>
      <c r="E7" s="224"/>
      <c r="F7" s="19"/>
      <c r="G7" s="54"/>
      <c r="H7" s="27"/>
      <c r="I7" s="27"/>
      <c r="J7" s="27"/>
      <c r="K7" s="27"/>
      <c r="L7" s="27"/>
      <c r="M7" s="27"/>
      <c r="N7" s="27"/>
    </row>
    <row r="8" spans="1:14" ht="13" x14ac:dyDescent="0.3">
      <c r="A8" s="28" t="s">
        <v>13</v>
      </c>
      <c r="B8" s="223" t="s">
        <v>14</v>
      </c>
      <c r="C8" s="224"/>
      <c r="D8" s="224"/>
      <c r="E8" s="224"/>
      <c r="F8" s="19"/>
      <c r="G8" s="54"/>
      <c r="H8" s="27"/>
      <c r="I8" s="27"/>
      <c r="J8" s="27"/>
      <c r="K8" s="27"/>
      <c r="L8" s="27"/>
      <c r="M8" s="27"/>
      <c r="N8" s="27"/>
    </row>
    <row r="9" spans="1:14" ht="13" x14ac:dyDescent="0.3">
      <c r="A9" s="17" t="s">
        <v>15</v>
      </c>
      <c r="B9" s="223" t="s">
        <v>16</v>
      </c>
      <c r="C9" s="224"/>
      <c r="D9" s="224"/>
      <c r="E9" s="224"/>
      <c r="F9" s="21"/>
      <c r="G9" s="55"/>
      <c r="H9" s="27"/>
      <c r="I9" s="27"/>
      <c r="J9" s="27"/>
      <c r="K9" s="27"/>
      <c r="L9" s="27"/>
      <c r="M9" s="27"/>
      <c r="N9" s="27"/>
    </row>
    <row r="10" spans="1:14" ht="13" x14ac:dyDescent="0.3">
      <c r="A10" s="22"/>
      <c r="B10" s="23"/>
      <c r="C10" s="23"/>
      <c r="D10" s="23"/>
      <c r="E10" s="23"/>
      <c r="F10" s="24"/>
      <c r="G10" s="56"/>
      <c r="H10" s="27"/>
      <c r="I10" s="27"/>
      <c r="J10" s="27"/>
      <c r="K10" s="27"/>
      <c r="L10" s="27"/>
      <c r="M10" s="27"/>
      <c r="N10" s="27"/>
    </row>
    <row r="11" spans="1:14" ht="18" customHeight="1" x14ac:dyDescent="0.25">
      <c r="A11" s="225" t="s">
        <v>17</v>
      </c>
      <c r="B11" s="226"/>
      <c r="C11" s="226"/>
      <c r="D11" s="226"/>
      <c r="E11" s="226"/>
      <c r="F11" s="226"/>
      <c r="G11" s="226"/>
      <c r="H11" s="27"/>
      <c r="I11" s="27"/>
      <c r="J11" s="27"/>
      <c r="K11" s="27"/>
      <c r="L11" s="27"/>
      <c r="M11" s="27"/>
      <c r="N11" s="27"/>
    </row>
    <row r="12" spans="1:14" ht="22.5" customHeight="1" x14ac:dyDescent="0.25">
      <c r="A12" s="227" t="s">
        <v>18</v>
      </c>
      <c r="B12" s="227"/>
      <c r="C12" s="227" t="s">
        <v>19</v>
      </c>
      <c r="D12" s="227"/>
      <c r="E12" s="25" t="s">
        <v>20</v>
      </c>
      <c r="F12" s="213" t="s">
        <v>21</v>
      </c>
      <c r="G12" s="214"/>
      <c r="H12" s="27"/>
      <c r="I12" s="27"/>
      <c r="J12" s="27"/>
      <c r="K12" s="27"/>
      <c r="L12" s="27"/>
      <c r="M12" s="27"/>
      <c r="N12" s="27"/>
    </row>
    <row r="13" spans="1:14" ht="13" x14ac:dyDescent="0.25">
      <c r="A13" s="209" t="s">
        <v>22</v>
      </c>
      <c r="B13" s="209"/>
      <c r="C13" s="210">
        <v>2949751.1135817487</v>
      </c>
      <c r="D13" s="210"/>
      <c r="E13" s="29" t="s">
        <v>23</v>
      </c>
      <c r="F13" s="201">
        <v>0.34139999999999882</v>
      </c>
      <c r="G13" s="202"/>
      <c r="H13" s="27"/>
      <c r="I13" s="27"/>
      <c r="J13" s="27"/>
      <c r="K13" s="27"/>
      <c r="L13" s="27"/>
      <c r="M13" s="27"/>
      <c r="N13" s="27"/>
    </row>
    <row r="14" spans="1:14" ht="13" x14ac:dyDescent="0.25">
      <c r="A14" s="211" t="s">
        <v>24</v>
      </c>
      <c r="B14" s="211"/>
      <c r="C14" s="212">
        <v>2199009.3287473917</v>
      </c>
      <c r="D14" s="212"/>
      <c r="E14" s="26" t="s">
        <v>25</v>
      </c>
      <c r="F14" s="207" t="s">
        <v>26</v>
      </c>
      <c r="G14" s="208"/>
      <c r="H14" s="27"/>
      <c r="I14" s="27"/>
      <c r="J14" s="27"/>
      <c r="K14" s="27"/>
      <c r="L14" s="27"/>
      <c r="M14" s="27"/>
      <c r="N14" s="27"/>
    </row>
    <row r="15" spans="1:14" ht="13" x14ac:dyDescent="0.25">
      <c r="A15" s="209" t="s">
        <v>27</v>
      </c>
      <c r="B15" s="209"/>
      <c r="C15" s="210">
        <v>2353640.202693372</v>
      </c>
      <c r="D15" s="210"/>
      <c r="E15" s="29" t="s">
        <v>27</v>
      </c>
      <c r="F15" s="201">
        <v>0.34139999999999998</v>
      </c>
      <c r="G15" s="202"/>
      <c r="H15" s="27"/>
      <c r="I15" s="27"/>
      <c r="J15" s="27"/>
      <c r="K15" s="27"/>
      <c r="L15" s="27"/>
      <c r="M15" s="27"/>
      <c r="N15" s="27"/>
    </row>
    <row r="16" spans="1:14" ht="13" x14ac:dyDescent="0.25">
      <c r="A16" s="211" t="s">
        <v>28</v>
      </c>
      <c r="B16" s="211"/>
      <c r="C16" s="212">
        <v>592796.79118051915</v>
      </c>
      <c r="D16" s="212"/>
      <c r="E16" s="26" t="s">
        <v>28</v>
      </c>
      <c r="F16" s="207">
        <v>0.34139999999999998</v>
      </c>
      <c r="G16" s="208"/>
      <c r="H16" s="27"/>
      <c r="I16" s="27"/>
      <c r="J16" s="27"/>
      <c r="K16" s="27"/>
      <c r="L16" s="27"/>
      <c r="M16" s="27"/>
      <c r="N16" s="27"/>
    </row>
    <row r="17" spans="1:14" ht="13" x14ac:dyDescent="0.25">
      <c r="A17" s="209" t="s">
        <v>29</v>
      </c>
      <c r="B17" s="209"/>
      <c r="C17" s="210">
        <v>596110.91088837711</v>
      </c>
      <c r="D17" s="210"/>
      <c r="E17" s="29" t="s">
        <v>30</v>
      </c>
      <c r="F17" s="201" t="s">
        <v>26</v>
      </c>
      <c r="G17" s="202"/>
      <c r="H17" s="27"/>
      <c r="I17" s="27"/>
      <c r="J17" s="27"/>
      <c r="K17" s="27"/>
      <c r="L17" s="27"/>
      <c r="M17" s="27"/>
      <c r="N17" s="27"/>
    </row>
    <row r="18" spans="1:14" ht="13" x14ac:dyDescent="0.25">
      <c r="A18" s="211" t="s">
        <v>31</v>
      </c>
      <c r="B18" s="211"/>
      <c r="C18" s="212">
        <v>0</v>
      </c>
      <c r="D18" s="212"/>
      <c r="E18" s="26" t="s">
        <v>31</v>
      </c>
      <c r="F18" s="207">
        <v>0.34139999999999998</v>
      </c>
      <c r="G18" s="208"/>
      <c r="H18" s="27"/>
      <c r="I18" s="27"/>
      <c r="J18" s="27"/>
      <c r="K18" s="27"/>
      <c r="L18" s="27"/>
      <c r="M18" s="27"/>
      <c r="N18" s="27"/>
    </row>
    <row r="19" spans="1:14" ht="13" x14ac:dyDescent="0.25">
      <c r="A19" s="209" t="s">
        <v>32</v>
      </c>
      <c r="B19" s="209"/>
      <c r="C19" s="210">
        <v>3219.3075061083209</v>
      </c>
      <c r="D19" s="210"/>
      <c r="E19" s="29" t="s">
        <v>32</v>
      </c>
      <c r="F19" s="201">
        <v>0.34139999999999998</v>
      </c>
      <c r="G19" s="202"/>
      <c r="H19" s="27"/>
      <c r="I19" s="27"/>
      <c r="J19" s="27"/>
      <c r="K19" s="27"/>
      <c r="L19" s="27"/>
      <c r="M19" s="27"/>
      <c r="N19" s="27"/>
    </row>
    <row r="20" spans="1:14" ht="13" x14ac:dyDescent="0.25">
      <c r="A20" s="203" t="s">
        <v>33</v>
      </c>
      <c r="B20" s="204"/>
      <c r="C20" s="205">
        <v>0</v>
      </c>
      <c r="D20" s="206"/>
      <c r="E20" s="26" t="s">
        <v>34</v>
      </c>
      <c r="F20" s="207">
        <v>0.34139999999999998</v>
      </c>
      <c r="G20" s="208"/>
      <c r="H20" s="27"/>
      <c r="I20" s="27"/>
      <c r="J20" s="27"/>
      <c r="K20" s="27"/>
      <c r="L20" s="27"/>
      <c r="M20" s="27"/>
      <c r="N20" s="27"/>
    </row>
    <row r="21" spans="1:14" ht="13" x14ac:dyDescent="0.25">
      <c r="A21" s="197" t="s">
        <v>35</v>
      </c>
      <c r="B21" s="198"/>
      <c r="C21" s="199">
        <v>0</v>
      </c>
      <c r="D21" s="200"/>
      <c r="E21" s="29" t="s">
        <v>36</v>
      </c>
      <c r="F21" s="201">
        <v>0.34139999999999998</v>
      </c>
      <c r="G21" s="202"/>
      <c r="H21" s="27"/>
      <c r="I21" s="27"/>
      <c r="J21" s="27"/>
      <c r="K21" s="27"/>
      <c r="L21" s="27"/>
      <c r="M21" s="27"/>
      <c r="N21" s="27"/>
    </row>
    <row r="22" spans="1:14" ht="13" x14ac:dyDescent="0.25">
      <c r="A22" s="203" t="s">
        <v>37</v>
      </c>
      <c r="B22" s="204"/>
      <c r="C22" s="205">
        <v>0</v>
      </c>
      <c r="D22" s="206"/>
      <c r="E22" s="26" t="s">
        <v>38</v>
      </c>
      <c r="F22" s="207">
        <v>0.34139999999999998</v>
      </c>
      <c r="G22" s="208"/>
      <c r="H22" s="27"/>
      <c r="I22" s="27"/>
      <c r="J22" s="27"/>
      <c r="K22" s="27"/>
      <c r="L22" s="27"/>
      <c r="M22" s="27"/>
      <c r="N22" s="27"/>
    </row>
    <row r="23" spans="1:14" ht="13" x14ac:dyDescent="0.25">
      <c r="A23" s="197" t="s">
        <v>39</v>
      </c>
      <c r="B23" s="198"/>
      <c r="C23" s="199">
        <v>94.81220174960032</v>
      </c>
      <c r="D23" s="200"/>
      <c r="E23" s="29" t="s">
        <v>40</v>
      </c>
      <c r="F23" s="201">
        <v>0.34139999999999998</v>
      </c>
      <c r="G23" s="202"/>
      <c r="H23" s="27"/>
      <c r="I23" s="27"/>
      <c r="J23" s="27"/>
      <c r="K23" s="27"/>
      <c r="L23" s="27"/>
      <c r="M23" s="27"/>
      <c r="N23" s="27"/>
    </row>
    <row r="24" spans="1:14" ht="13" x14ac:dyDescent="0.25">
      <c r="A24" s="27"/>
      <c r="B24" s="27"/>
      <c r="C24" s="27"/>
      <c r="D24" s="27"/>
      <c r="E24" s="27"/>
      <c r="F24" s="27"/>
      <c r="G24" s="57"/>
      <c r="H24" s="27"/>
      <c r="I24" s="27"/>
      <c r="J24" s="27"/>
      <c r="K24" s="27"/>
      <c r="L24" s="27"/>
      <c r="M24" s="27"/>
      <c r="N24" s="27"/>
    </row>
    <row r="25" spans="1:14" ht="18" customHeight="1" x14ac:dyDescent="0.25">
      <c r="A25" s="195" t="s">
        <v>41</v>
      </c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</row>
    <row r="26" spans="1:14" ht="21.75" customHeight="1" x14ac:dyDescent="0.25">
      <c r="A26" s="215" t="s">
        <v>42</v>
      </c>
      <c r="B26" s="215" t="s">
        <v>43</v>
      </c>
      <c r="C26" s="215" t="s">
        <v>18</v>
      </c>
      <c r="D26" s="215" t="s">
        <v>44</v>
      </c>
      <c r="E26" s="215" t="s">
        <v>11</v>
      </c>
      <c r="F26" s="215" t="s">
        <v>45</v>
      </c>
      <c r="G26" s="218" t="s">
        <v>46</v>
      </c>
      <c r="H26" s="216" t="s">
        <v>47</v>
      </c>
      <c r="I26" s="215" t="s">
        <v>48</v>
      </c>
      <c r="J26" s="215"/>
      <c r="K26" s="215" t="s">
        <v>49</v>
      </c>
      <c r="L26" s="215"/>
      <c r="M26" s="215" t="s">
        <v>19</v>
      </c>
      <c r="N26" s="215"/>
    </row>
    <row r="27" spans="1:14" ht="17.25" customHeight="1" x14ac:dyDescent="0.25">
      <c r="A27" s="215"/>
      <c r="B27" s="215"/>
      <c r="C27" s="215"/>
      <c r="D27" s="215"/>
      <c r="E27" s="215"/>
      <c r="F27" s="215"/>
      <c r="G27" s="218"/>
      <c r="H27" s="217"/>
      <c r="I27" s="7" t="s">
        <v>50</v>
      </c>
      <c r="J27" s="7" t="s">
        <v>22</v>
      </c>
      <c r="K27" s="7" t="s">
        <v>50</v>
      </c>
      <c r="L27" s="7" t="s">
        <v>22</v>
      </c>
      <c r="M27" s="7" t="s">
        <v>50</v>
      </c>
      <c r="N27" s="7" t="s">
        <v>22</v>
      </c>
    </row>
    <row r="28" spans="1:14" ht="17.25" customHeight="1" x14ac:dyDescent="0.25">
      <c r="A28" s="72" t="s">
        <v>1132</v>
      </c>
      <c r="B28" s="73"/>
      <c r="C28" s="73"/>
      <c r="D28" s="73"/>
      <c r="E28" s="73"/>
      <c r="F28" s="73"/>
      <c r="G28" s="74"/>
      <c r="H28" s="73"/>
      <c r="I28" s="73"/>
      <c r="J28" s="73"/>
      <c r="K28" s="73"/>
      <c r="L28" s="73"/>
      <c r="M28" s="73"/>
      <c r="N28" s="75">
        <f>SUM(N29,N246,N413,N628)</f>
        <v>2010550.01</v>
      </c>
    </row>
    <row r="29" spans="1:14" x14ac:dyDescent="0.25">
      <c r="A29" s="65" t="s">
        <v>51</v>
      </c>
      <c r="B29" s="66"/>
      <c r="C29" s="67"/>
      <c r="D29" s="67"/>
      <c r="E29" s="67" t="s">
        <v>52</v>
      </c>
      <c r="F29" s="68"/>
      <c r="G29" s="69"/>
      <c r="H29" s="70">
        <v>0.34139999999999859</v>
      </c>
      <c r="I29" s="71"/>
      <c r="J29" s="71">
        <v>1912194.6237461448</v>
      </c>
      <c r="K29" s="71"/>
      <c r="L29" s="71">
        <v>502575.75414381555</v>
      </c>
      <c r="M29" s="71"/>
      <c r="N29" s="71">
        <f>N30+N184+N238</f>
        <v>1458758.5699999998</v>
      </c>
    </row>
    <row r="30" spans="1:14" outlineLevel="1" collapsed="1" x14ac:dyDescent="0.25">
      <c r="A30" s="37" t="s">
        <v>53</v>
      </c>
      <c r="B30" s="48"/>
      <c r="C30" s="49"/>
      <c r="D30" s="49"/>
      <c r="E30" s="49" t="s">
        <v>54</v>
      </c>
      <c r="F30" s="38"/>
      <c r="G30" s="59"/>
      <c r="H30" s="39">
        <v>0.34139999999999726</v>
      </c>
      <c r="I30" s="40"/>
      <c r="J30" s="40">
        <v>1172191.6659510622</v>
      </c>
      <c r="K30" s="40"/>
      <c r="L30" s="40">
        <v>248880.43470768342</v>
      </c>
      <c r="M30" s="40"/>
      <c r="N30" s="40">
        <v>898977.25999999978</v>
      </c>
    </row>
    <row r="31" spans="1:14" hidden="1" outlineLevel="2" collapsed="1" x14ac:dyDescent="0.25">
      <c r="A31" s="14" t="s">
        <v>55</v>
      </c>
      <c r="B31" s="50" t="s">
        <v>56</v>
      </c>
      <c r="C31" s="51" t="s">
        <v>56</v>
      </c>
      <c r="D31" s="51" t="s">
        <v>56</v>
      </c>
      <c r="E31" s="51" t="s">
        <v>57</v>
      </c>
      <c r="F31" s="15" t="s">
        <v>56</v>
      </c>
      <c r="G31" s="60"/>
      <c r="H31" s="30">
        <v>0.34140000000000015</v>
      </c>
      <c r="I31" s="16"/>
      <c r="J31" s="16">
        <v>14514.853876117913</v>
      </c>
      <c r="K31" s="16"/>
      <c r="L31" s="16">
        <v>30318.836976961225</v>
      </c>
      <c r="M31" s="16"/>
      <c r="N31" s="16">
        <v>44833.690853079141</v>
      </c>
    </row>
    <row r="32" spans="1:14" ht="37.5" hidden="1" outlineLevel="3" x14ac:dyDescent="0.25">
      <c r="A32" s="2" t="s">
        <v>58</v>
      </c>
      <c r="B32" s="4" t="s">
        <v>59</v>
      </c>
      <c r="C32" s="4" t="s">
        <v>60</v>
      </c>
      <c r="D32" s="4" t="s">
        <v>61</v>
      </c>
      <c r="E32" s="9" t="s">
        <v>62</v>
      </c>
      <c r="F32" s="11" t="s">
        <v>63</v>
      </c>
      <c r="G32" s="61">
        <v>237.54</v>
      </c>
      <c r="H32" s="32">
        <v>0.3413999999999997</v>
      </c>
      <c r="I32" s="13">
        <v>4.0810862253399982</v>
      </c>
      <c r="J32" s="13">
        <v>969.42122196726314</v>
      </c>
      <c r="K32" s="13">
        <v>8.4021407884543056</v>
      </c>
      <c r="L32" s="13">
        <v>1995.8445228894357</v>
      </c>
      <c r="M32" s="13">
        <v>12.483227013794304</v>
      </c>
      <c r="N32" s="13">
        <v>2965.2657448566988</v>
      </c>
    </row>
    <row r="33" spans="1:14" ht="25" hidden="1" outlineLevel="3" x14ac:dyDescent="0.25">
      <c r="A33" s="1" t="s">
        <v>64</v>
      </c>
      <c r="B33" s="3" t="s">
        <v>59</v>
      </c>
      <c r="C33" s="3" t="s">
        <v>60</v>
      </c>
      <c r="D33" s="3" t="s">
        <v>65</v>
      </c>
      <c r="E33" s="8" t="s">
        <v>66</v>
      </c>
      <c r="F33" s="10" t="s">
        <v>63</v>
      </c>
      <c r="G33" s="62">
        <v>158.36000000000001</v>
      </c>
      <c r="H33" s="31">
        <v>0.34140000000000015</v>
      </c>
      <c r="I33" s="12">
        <v>85.535694961800004</v>
      </c>
      <c r="J33" s="12">
        <v>13545.432654150651</v>
      </c>
      <c r="K33" s="12">
        <v>178.85193517347682</v>
      </c>
      <c r="L33" s="12">
        <v>28322.992454071791</v>
      </c>
      <c r="M33" s="12">
        <v>264.38763013527682</v>
      </c>
      <c r="N33" s="12">
        <v>41868.425108222444</v>
      </c>
    </row>
    <row r="34" spans="1:14" hidden="1" outlineLevel="2" collapsed="1" x14ac:dyDescent="0.25">
      <c r="A34" s="14" t="s">
        <v>67</v>
      </c>
      <c r="B34" s="50"/>
      <c r="C34" s="51"/>
      <c r="D34" s="51"/>
      <c r="E34" s="51" t="s">
        <v>68</v>
      </c>
      <c r="F34" s="15"/>
      <c r="G34" s="60"/>
      <c r="H34" s="30">
        <v>0.34139999999999993</v>
      </c>
      <c r="I34" s="16"/>
      <c r="J34" s="16">
        <v>456474.6938777967</v>
      </c>
      <c r="K34" s="16"/>
      <c r="L34" s="16">
        <v>64868.383405190652</v>
      </c>
      <c r="M34" s="16"/>
      <c r="N34" s="16">
        <v>521343.0772829873</v>
      </c>
    </row>
    <row r="35" spans="1:14" ht="37.5" hidden="1" outlineLevel="4" x14ac:dyDescent="0.25">
      <c r="A35" s="2" t="s">
        <v>69</v>
      </c>
      <c r="B35" s="4" t="s">
        <v>59</v>
      </c>
      <c r="C35" s="4" t="s">
        <v>60</v>
      </c>
      <c r="D35" s="4" t="s">
        <v>70</v>
      </c>
      <c r="E35" s="9" t="s">
        <v>71</v>
      </c>
      <c r="F35" s="11" t="s">
        <v>72</v>
      </c>
      <c r="G35" s="61">
        <v>16.23</v>
      </c>
      <c r="H35" s="32">
        <v>0.34139999999999993</v>
      </c>
      <c r="I35" s="13">
        <v>214.61713333315802</v>
      </c>
      <c r="J35" s="13">
        <v>3483.236073997155</v>
      </c>
      <c r="K35" s="13">
        <v>35.824523048563208</v>
      </c>
      <c r="L35" s="13">
        <v>581.43200907818073</v>
      </c>
      <c r="M35" s="13">
        <v>250.44165638172123</v>
      </c>
      <c r="N35" s="13">
        <v>4064.6680830753357</v>
      </c>
    </row>
    <row r="36" spans="1:14" ht="25" hidden="1" outlineLevel="4" x14ac:dyDescent="0.25">
      <c r="A36" s="1" t="s">
        <v>73</v>
      </c>
      <c r="B36" s="3" t="s">
        <v>59</v>
      </c>
      <c r="C36" s="3" t="s">
        <v>60</v>
      </c>
      <c r="D36" s="3" t="s">
        <v>74</v>
      </c>
      <c r="E36" s="8" t="s">
        <v>75</v>
      </c>
      <c r="F36" s="10" t="s">
        <v>72</v>
      </c>
      <c r="G36" s="62">
        <v>16.23</v>
      </c>
      <c r="H36" s="31">
        <v>0.34140000000000015</v>
      </c>
      <c r="I36" s="12">
        <v>503.97516727599987</v>
      </c>
      <c r="J36" s="12">
        <v>8179.516964889478</v>
      </c>
      <c r="K36" s="12">
        <v>45.554998655897293</v>
      </c>
      <c r="L36" s="12">
        <v>739.3576281852138</v>
      </c>
      <c r="M36" s="12">
        <v>549.53016593189716</v>
      </c>
      <c r="N36" s="12">
        <v>8918.8745930746918</v>
      </c>
    </row>
    <row r="37" spans="1:14" ht="37.5" hidden="1" outlineLevel="4" x14ac:dyDescent="0.25">
      <c r="A37" s="2" t="s">
        <v>76</v>
      </c>
      <c r="B37" s="4" t="s">
        <v>59</v>
      </c>
      <c r="C37" s="4" t="s">
        <v>60</v>
      </c>
      <c r="D37" s="4" t="s">
        <v>77</v>
      </c>
      <c r="E37" s="9" t="s">
        <v>78</v>
      </c>
      <c r="F37" s="11" t="s">
        <v>72</v>
      </c>
      <c r="G37" s="61">
        <v>38.909999999999997</v>
      </c>
      <c r="H37" s="32">
        <v>0.34140000000000015</v>
      </c>
      <c r="I37" s="13">
        <v>113.3895829264</v>
      </c>
      <c r="J37" s="13">
        <v>4411.9886716662231</v>
      </c>
      <c r="K37" s="13">
        <v>10.349354261420856</v>
      </c>
      <c r="L37" s="13">
        <v>402.69337431188615</v>
      </c>
      <c r="M37" s="13">
        <v>123.73893718782085</v>
      </c>
      <c r="N37" s="13">
        <v>4814.6820459781093</v>
      </c>
    </row>
    <row r="38" spans="1:14" ht="37.5" hidden="1" outlineLevel="4" x14ac:dyDescent="0.25">
      <c r="A38" s="1" t="s">
        <v>79</v>
      </c>
      <c r="B38" s="3" t="s">
        <v>59</v>
      </c>
      <c r="C38" s="3" t="s">
        <v>60</v>
      </c>
      <c r="D38" s="3" t="s">
        <v>80</v>
      </c>
      <c r="E38" s="8" t="s">
        <v>81</v>
      </c>
      <c r="F38" s="10" t="s">
        <v>72</v>
      </c>
      <c r="G38" s="62">
        <v>145.79</v>
      </c>
      <c r="H38" s="31">
        <v>0.34140000000000015</v>
      </c>
      <c r="I38" s="12">
        <v>205.78529868341604</v>
      </c>
      <c r="J38" s="12">
        <v>30001.438695055225</v>
      </c>
      <c r="K38" s="12">
        <v>24.566906129098413</v>
      </c>
      <c r="L38" s="12">
        <v>3581.6092445612558</v>
      </c>
      <c r="M38" s="12">
        <v>230.35220481251446</v>
      </c>
      <c r="N38" s="12">
        <v>33583.047939616481</v>
      </c>
    </row>
    <row r="39" spans="1:14" ht="25" hidden="1" outlineLevel="4" x14ac:dyDescent="0.25">
      <c r="A39" s="2" t="s">
        <v>82</v>
      </c>
      <c r="B39" s="4" t="s">
        <v>59</v>
      </c>
      <c r="C39" s="4" t="s">
        <v>60</v>
      </c>
      <c r="D39" s="4" t="s">
        <v>83</v>
      </c>
      <c r="E39" s="9" t="s">
        <v>84</v>
      </c>
      <c r="F39" s="11" t="s">
        <v>72</v>
      </c>
      <c r="G39" s="61">
        <v>145.79</v>
      </c>
      <c r="H39" s="32">
        <v>0.34140000000000037</v>
      </c>
      <c r="I39" s="13">
        <v>9.5865578934000002</v>
      </c>
      <c r="J39" s="13">
        <v>1397.6242752787859</v>
      </c>
      <c r="K39" s="13">
        <v>21.14545518043726</v>
      </c>
      <c r="L39" s="13">
        <v>3082.7959107559482</v>
      </c>
      <c r="M39" s="13">
        <v>30.732013073837258</v>
      </c>
      <c r="N39" s="13">
        <v>4480.4201860347339</v>
      </c>
    </row>
    <row r="40" spans="1:14" ht="37.5" hidden="1" outlineLevel="4" x14ac:dyDescent="0.25">
      <c r="A40" s="1" t="s">
        <v>85</v>
      </c>
      <c r="B40" s="3" t="s">
        <v>59</v>
      </c>
      <c r="C40" s="3" t="s">
        <v>60</v>
      </c>
      <c r="D40" s="3" t="s">
        <v>86</v>
      </c>
      <c r="E40" s="8" t="s">
        <v>87</v>
      </c>
      <c r="F40" s="10" t="s">
        <v>72</v>
      </c>
      <c r="G40" s="62">
        <v>47.12</v>
      </c>
      <c r="H40" s="31">
        <v>0.34139999999999993</v>
      </c>
      <c r="I40" s="12">
        <v>95.184132576179977</v>
      </c>
      <c r="J40" s="12">
        <v>4485.0763269896006</v>
      </c>
      <c r="K40" s="12">
        <v>28.130095618264377</v>
      </c>
      <c r="L40" s="12">
        <v>1325.4901055326172</v>
      </c>
      <c r="M40" s="12">
        <v>123.31422819444435</v>
      </c>
      <c r="N40" s="12">
        <v>5810.5664325222178</v>
      </c>
    </row>
    <row r="41" spans="1:14" ht="25" hidden="1" outlineLevel="4" x14ac:dyDescent="0.25">
      <c r="A41" s="2" t="s">
        <v>88</v>
      </c>
      <c r="B41" s="4" t="s">
        <v>59</v>
      </c>
      <c r="C41" s="4" t="s">
        <v>60</v>
      </c>
      <c r="D41" s="4" t="s">
        <v>74</v>
      </c>
      <c r="E41" s="9" t="s">
        <v>75</v>
      </c>
      <c r="F41" s="11" t="s">
        <v>72</v>
      </c>
      <c r="G41" s="61">
        <v>47.12</v>
      </c>
      <c r="H41" s="32">
        <v>0.34139999999999993</v>
      </c>
      <c r="I41" s="13">
        <v>503.97516727599987</v>
      </c>
      <c r="J41" s="13">
        <v>23747.309882045112</v>
      </c>
      <c r="K41" s="13">
        <v>45.554998655897293</v>
      </c>
      <c r="L41" s="13">
        <v>2146.5515366658801</v>
      </c>
      <c r="M41" s="13">
        <v>549.53016593189716</v>
      </c>
      <c r="N41" s="13">
        <v>25893.861418710992</v>
      </c>
    </row>
    <row r="42" spans="1:14" ht="25" hidden="1" outlineLevel="4" x14ac:dyDescent="0.25">
      <c r="A42" s="1" t="s">
        <v>89</v>
      </c>
      <c r="B42" s="3" t="s">
        <v>59</v>
      </c>
      <c r="C42" s="3" t="s">
        <v>60</v>
      </c>
      <c r="D42" s="3" t="s">
        <v>74</v>
      </c>
      <c r="E42" s="8" t="s">
        <v>75</v>
      </c>
      <c r="F42" s="10" t="s">
        <v>72</v>
      </c>
      <c r="G42" s="62">
        <v>54.76</v>
      </c>
      <c r="H42" s="31">
        <v>0.34140000000000015</v>
      </c>
      <c r="I42" s="12">
        <v>503.97516727599987</v>
      </c>
      <c r="J42" s="12">
        <v>27597.680160033753</v>
      </c>
      <c r="K42" s="12">
        <v>45.554998655897293</v>
      </c>
      <c r="L42" s="12">
        <v>2494.591726396935</v>
      </c>
      <c r="M42" s="12">
        <v>549.53016593189716</v>
      </c>
      <c r="N42" s="12">
        <v>30092.271886430688</v>
      </c>
    </row>
    <row r="43" spans="1:14" ht="37.5" hidden="1" outlineLevel="4" x14ac:dyDescent="0.25">
      <c r="A43" s="2" t="s">
        <v>90</v>
      </c>
      <c r="B43" s="4" t="s">
        <v>59</v>
      </c>
      <c r="C43" s="4" t="s">
        <v>60</v>
      </c>
      <c r="D43" s="4" t="s">
        <v>86</v>
      </c>
      <c r="E43" s="9" t="s">
        <v>87</v>
      </c>
      <c r="F43" s="11" t="s">
        <v>72</v>
      </c>
      <c r="G43" s="61">
        <v>54.76</v>
      </c>
      <c r="H43" s="32">
        <v>0.34139999999999993</v>
      </c>
      <c r="I43" s="13">
        <v>95.184132576179977</v>
      </c>
      <c r="J43" s="13">
        <v>5212.2830998716154</v>
      </c>
      <c r="K43" s="13">
        <v>28.130095618264377</v>
      </c>
      <c r="L43" s="13">
        <v>1540.4040360561576</v>
      </c>
      <c r="M43" s="13">
        <v>123.31422819444435</v>
      </c>
      <c r="N43" s="13">
        <v>6752.6871359277729</v>
      </c>
    </row>
    <row r="44" spans="1:14" ht="37.5" hidden="1" outlineLevel="4" x14ac:dyDescent="0.25">
      <c r="A44" s="1" t="s">
        <v>91</v>
      </c>
      <c r="B44" s="3" t="s">
        <v>59</v>
      </c>
      <c r="C44" s="3" t="s">
        <v>60</v>
      </c>
      <c r="D44" s="3" t="s">
        <v>92</v>
      </c>
      <c r="E44" s="8" t="s">
        <v>93</v>
      </c>
      <c r="F44" s="10" t="s">
        <v>72</v>
      </c>
      <c r="G44" s="62">
        <v>145.79</v>
      </c>
      <c r="H44" s="31">
        <v>0.3413999999999997</v>
      </c>
      <c r="I44" s="12">
        <v>90.634948858179968</v>
      </c>
      <c r="J44" s="12">
        <v>13213.669194034057</v>
      </c>
      <c r="K44" s="12">
        <v>15.974852565211577</v>
      </c>
      <c r="L44" s="12">
        <v>2328.973755482195</v>
      </c>
      <c r="M44" s="12">
        <v>106.60980142339154</v>
      </c>
      <c r="N44" s="12">
        <v>15542.642949516252</v>
      </c>
    </row>
    <row r="45" spans="1:14" ht="25" hidden="1" outlineLevel="4" x14ac:dyDescent="0.25">
      <c r="A45" s="2" t="s">
        <v>94</v>
      </c>
      <c r="B45" s="4" t="s">
        <v>59</v>
      </c>
      <c r="C45" s="4" t="s">
        <v>60</v>
      </c>
      <c r="D45" s="4" t="s">
        <v>83</v>
      </c>
      <c r="E45" s="9" t="s">
        <v>84</v>
      </c>
      <c r="F45" s="11" t="s">
        <v>72</v>
      </c>
      <c r="G45" s="61">
        <v>47.12</v>
      </c>
      <c r="H45" s="32">
        <v>0.34140000000000015</v>
      </c>
      <c r="I45" s="13">
        <v>9.5865578934000002</v>
      </c>
      <c r="J45" s="13">
        <v>451.71860793700796</v>
      </c>
      <c r="K45" s="13">
        <v>21.14545518043726</v>
      </c>
      <c r="L45" s="13">
        <v>996.37384810220362</v>
      </c>
      <c r="M45" s="13">
        <v>30.732013073837258</v>
      </c>
      <c r="N45" s="13">
        <v>1448.0924560392116</v>
      </c>
    </row>
    <row r="46" spans="1:14" ht="25" hidden="1" outlineLevel="4" x14ac:dyDescent="0.25">
      <c r="A46" s="1" t="s">
        <v>95</v>
      </c>
      <c r="B46" s="3" t="s">
        <v>59</v>
      </c>
      <c r="C46" s="3" t="s">
        <v>60</v>
      </c>
      <c r="D46" s="3" t="s">
        <v>83</v>
      </c>
      <c r="E46" s="8" t="s">
        <v>84</v>
      </c>
      <c r="F46" s="10" t="s">
        <v>72</v>
      </c>
      <c r="G46" s="62">
        <v>54.76</v>
      </c>
      <c r="H46" s="31">
        <v>0.34140000000000037</v>
      </c>
      <c r="I46" s="12">
        <v>9.5865578934000002</v>
      </c>
      <c r="J46" s="12">
        <v>524.95991024258399</v>
      </c>
      <c r="K46" s="12">
        <v>21.14545518043726</v>
      </c>
      <c r="L46" s="12">
        <v>1157.9251256807443</v>
      </c>
      <c r="M46" s="12">
        <v>30.732013073837258</v>
      </c>
      <c r="N46" s="12">
        <v>1682.8850359233281</v>
      </c>
    </row>
    <row r="47" spans="1:14" ht="25" hidden="1" outlineLevel="4" x14ac:dyDescent="0.25">
      <c r="A47" s="2" t="s">
        <v>96</v>
      </c>
      <c r="B47" s="4" t="s">
        <v>59</v>
      </c>
      <c r="C47" s="4" t="s">
        <v>60</v>
      </c>
      <c r="D47" s="4" t="s">
        <v>74</v>
      </c>
      <c r="E47" s="9" t="s">
        <v>75</v>
      </c>
      <c r="F47" s="11" t="s">
        <v>72</v>
      </c>
      <c r="G47" s="61">
        <v>145.79</v>
      </c>
      <c r="H47" s="32">
        <v>0.34139999999999993</v>
      </c>
      <c r="I47" s="13">
        <v>503.97516727599987</v>
      </c>
      <c r="J47" s="13">
        <v>73474.539637168011</v>
      </c>
      <c r="K47" s="13">
        <v>45.554998655897293</v>
      </c>
      <c r="L47" s="13">
        <v>6641.4632540432649</v>
      </c>
      <c r="M47" s="13">
        <v>549.53016593189716</v>
      </c>
      <c r="N47" s="13">
        <v>80116.002891211276</v>
      </c>
    </row>
    <row r="48" spans="1:14" ht="37.5" hidden="1" outlineLevel="4" x14ac:dyDescent="0.25">
      <c r="A48" s="1" t="s">
        <v>97</v>
      </c>
      <c r="B48" s="3" t="s">
        <v>59</v>
      </c>
      <c r="C48" s="3" t="s">
        <v>60</v>
      </c>
      <c r="D48" s="3" t="s">
        <v>98</v>
      </c>
      <c r="E48" s="8" t="s">
        <v>99</v>
      </c>
      <c r="F48" s="10" t="s">
        <v>72</v>
      </c>
      <c r="G48" s="62">
        <v>234.6</v>
      </c>
      <c r="H48" s="31">
        <v>0.3413999999999997</v>
      </c>
      <c r="I48" s="12">
        <v>96.464118335084677</v>
      </c>
      <c r="J48" s="12">
        <v>22630.482161410866</v>
      </c>
      <c r="K48" s="12">
        <v>22.688583545001009</v>
      </c>
      <c r="L48" s="12">
        <v>5322.7416996572356</v>
      </c>
      <c r="M48" s="12">
        <v>119.15270188008569</v>
      </c>
      <c r="N48" s="12">
        <v>27953.223861068102</v>
      </c>
    </row>
    <row r="49" spans="1:14" ht="25" hidden="1" outlineLevel="4" x14ac:dyDescent="0.25">
      <c r="A49" s="2" t="s">
        <v>100</v>
      </c>
      <c r="B49" s="4" t="s">
        <v>59</v>
      </c>
      <c r="C49" s="4" t="s">
        <v>60</v>
      </c>
      <c r="D49" s="4" t="s">
        <v>101</v>
      </c>
      <c r="E49" s="9" t="s">
        <v>102</v>
      </c>
      <c r="F49" s="11" t="s">
        <v>72</v>
      </c>
      <c r="G49" s="61">
        <v>22.56</v>
      </c>
      <c r="H49" s="32">
        <v>0.34139999999999993</v>
      </c>
      <c r="I49" s="13">
        <v>508.12040179799988</v>
      </c>
      <c r="J49" s="13">
        <v>11463.196264562877</v>
      </c>
      <c r="K49" s="13">
        <v>56.569495587045594</v>
      </c>
      <c r="L49" s="13">
        <v>1276.2078204437476</v>
      </c>
      <c r="M49" s="13">
        <v>564.68989738504547</v>
      </c>
      <c r="N49" s="13">
        <v>12739.404085006625</v>
      </c>
    </row>
    <row r="50" spans="1:14" ht="25" hidden="1" outlineLevel="4" x14ac:dyDescent="0.25">
      <c r="A50" s="1" t="s">
        <v>103</v>
      </c>
      <c r="B50" s="3" t="s">
        <v>59</v>
      </c>
      <c r="C50" s="3" t="s">
        <v>60</v>
      </c>
      <c r="D50" s="3" t="s">
        <v>104</v>
      </c>
      <c r="E50" s="8" t="s">
        <v>105</v>
      </c>
      <c r="F50" s="10" t="s">
        <v>72</v>
      </c>
      <c r="G50" s="62">
        <v>22.19</v>
      </c>
      <c r="H50" s="31">
        <v>0.34139999999999993</v>
      </c>
      <c r="I50" s="12">
        <v>494.467768495234</v>
      </c>
      <c r="J50" s="12">
        <v>10972.239782909242</v>
      </c>
      <c r="K50" s="12">
        <v>26.739694189784871</v>
      </c>
      <c r="L50" s="12">
        <v>593.35381407132627</v>
      </c>
      <c r="M50" s="12">
        <v>521.20746268501887</v>
      </c>
      <c r="N50" s="12">
        <v>11565.593596980569</v>
      </c>
    </row>
    <row r="51" spans="1:14" ht="37.5" hidden="1" outlineLevel="4" x14ac:dyDescent="0.25">
      <c r="A51" s="2" t="s">
        <v>106</v>
      </c>
      <c r="B51" s="4" t="s">
        <v>59</v>
      </c>
      <c r="C51" s="4" t="s">
        <v>60</v>
      </c>
      <c r="D51" s="4" t="s">
        <v>98</v>
      </c>
      <c r="E51" s="9" t="s">
        <v>99</v>
      </c>
      <c r="F51" s="11" t="s">
        <v>72</v>
      </c>
      <c r="G51" s="61">
        <v>24.48</v>
      </c>
      <c r="H51" s="32">
        <v>0.34139999999999993</v>
      </c>
      <c r="I51" s="13">
        <v>96.464118335084677</v>
      </c>
      <c r="J51" s="13">
        <v>2361.4416168428729</v>
      </c>
      <c r="K51" s="13">
        <v>22.688583545001009</v>
      </c>
      <c r="L51" s="13">
        <v>555.41652518162482</v>
      </c>
      <c r="M51" s="13">
        <v>119.15270188008569</v>
      </c>
      <c r="N51" s="13">
        <v>2916.8581420244977</v>
      </c>
    </row>
    <row r="52" spans="1:14" ht="25" hidden="1" outlineLevel="4" x14ac:dyDescent="0.25">
      <c r="A52" s="1" t="s">
        <v>107</v>
      </c>
      <c r="B52" s="3" t="s">
        <v>59</v>
      </c>
      <c r="C52" s="3" t="s">
        <v>60</v>
      </c>
      <c r="D52" s="3" t="s">
        <v>101</v>
      </c>
      <c r="E52" s="8" t="s">
        <v>102</v>
      </c>
      <c r="F52" s="10" t="s">
        <v>72</v>
      </c>
      <c r="G52" s="62">
        <v>11.27</v>
      </c>
      <c r="H52" s="31">
        <v>0.34140000000000015</v>
      </c>
      <c r="I52" s="12">
        <v>508.12040179799988</v>
      </c>
      <c r="J52" s="12">
        <v>5726.5169282634588</v>
      </c>
      <c r="K52" s="12">
        <v>56.569495587045594</v>
      </c>
      <c r="L52" s="12">
        <v>637.53821526600314</v>
      </c>
      <c r="M52" s="12">
        <v>564.68989738504547</v>
      </c>
      <c r="N52" s="12">
        <v>6364.0551435294619</v>
      </c>
    </row>
    <row r="53" spans="1:14" ht="37.5" hidden="1" outlineLevel="4" x14ac:dyDescent="0.25">
      <c r="A53" s="2" t="s">
        <v>108</v>
      </c>
      <c r="B53" s="4" t="s">
        <v>59</v>
      </c>
      <c r="C53" s="4" t="s">
        <v>60</v>
      </c>
      <c r="D53" s="4" t="s">
        <v>109</v>
      </c>
      <c r="E53" s="9" t="s">
        <v>110</v>
      </c>
      <c r="F53" s="11" t="s">
        <v>72</v>
      </c>
      <c r="G53" s="61">
        <v>220.61</v>
      </c>
      <c r="H53" s="32">
        <v>0.34140000000000015</v>
      </c>
      <c r="I53" s="13">
        <v>80.58784697962578</v>
      </c>
      <c r="J53" s="13">
        <v>17778.484922175245</v>
      </c>
      <c r="K53" s="13">
        <v>17.361058779846047</v>
      </c>
      <c r="L53" s="13">
        <v>3830.0231774218373</v>
      </c>
      <c r="M53" s="13">
        <v>97.948905759471828</v>
      </c>
      <c r="N53" s="13">
        <v>21608.508099597082</v>
      </c>
    </row>
    <row r="54" spans="1:14" ht="25" hidden="1" outlineLevel="4" x14ac:dyDescent="0.25">
      <c r="A54" s="1" t="s">
        <v>111</v>
      </c>
      <c r="B54" s="3" t="s">
        <v>59</v>
      </c>
      <c r="C54" s="3" t="s">
        <v>60</v>
      </c>
      <c r="D54" s="3" t="s">
        <v>101</v>
      </c>
      <c r="E54" s="8" t="s">
        <v>102</v>
      </c>
      <c r="F54" s="10" t="s">
        <v>72</v>
      </c>
      <c r="G54" s="62">
        <v>15.77</v>
      </c>
      <c r="H54" s="31">
        <v>0.34139999999999993</v>
      </c>
      <c r="I54" s="12">
        <v>508.12040179799988</v>
      </c>
      <c r="J54" s="12">
        <v>8013.0587363544582</v>
      </c>
      <c r="K54" s="12">
        <v>56.569495587045594</v>
      </c>
      <c r="L54" s="12">
        <v>892.10094540770842</v>
      </c>
      <c r="M54" s="12">
        <v>564.68989738504547</v>
      </c>
      <c r="N54" s="12">
        <v>8905.1596817621667</v>
      </c>
    </row>
    <row r="55" spans="1:14" ht="25" hidden="1" outlineLevel="4" x14ac:dyDescent="0.25">
      <c r="A55" s="2" t="s">
        <v>112</v>
      </c>
      <c r="B55" s="4" t="s">
        <v>59</v>
      </c>
      <c r="C55" s="4" t="s">
        <v>60</v>
      </c>
      <c r="D55" s="4" t="s">
        <v>113</v>
      </c>
      <c r="E55" s="9" t="s">
        <v>114</v>
      </c>
      <c r="F55" s="11" t="s">
        <v>72</v>
      </c>
      <c r="G55" s="61">
        <v>21.29</v>
      </c>
      <c r="H55" s="32">
        <v>0.34139999999999993</v>
      </c>
      <c r="I55" s="13">
        <v>162.56144906</v>
      </c>
      <c r="J55" s="13">
        <v>3460.9332504874001</v>
      </c>
      <c r="K55" s="13">
        <v>42.307050650028316</v>
      </c>
      <c r="L55" s="13">
        <v>900.7171083391022</v>
      </c>
      <c r="M55" s="13">
        <v>204.86849971002832</v>
      </c>
      <c r="N55" s="13">
        <v>4361.6503588265023</v>
      </c>
    </row>
    <row r="56" spans="1:14" ht="25" hidden="1" outlineLevel="4" x14ac:dyDescent="0.25">
      <c r="A56" s="1" t="s">
        <v>115</v>
      </c>
      <c r="B56" s="3" t="s">
        <v>59</v>
      </c>
      <c r="C56" s="3" t="s">
        <v>60</v>
      </c>
      <c r="D56" s="3" t="s">
        <v>74</v>
      </c>
      <c r="E56" s="8" t="s">
        <v>75</v>
      </c>
      <c r="F56" s="10" t="s">
        <v>72</v>
      </c>
      <c r="G56" s="62">
        <v>294.82</v>
      </c>
      <c r="H56" s="31">
        <v>0.34140000000000015</v>
      </c>
      <c r="I56" s="12">
        <v>503.97516727599987</v>
      </c>
      <c r="J56" s="12">
        <v>148581.95881631027</v>
      </c>
      <c r="K56" s="12">
        <v>45.554998655897293</v>
      </c>
      <c r="L56" s="12">
        <v>13430.524703731644</v>
      </c>
      <c r="M56" s="12">
        <v>549.53016593189716</v>
      </c>
      <c r="N56" s="12">
        <v>162012.48352004192</v>
      </c>
    </row>
    <row r="57" spans="1:14" ht="37.5" hidden="1" outlineLevel="4" x14ac:dyDescent="0.25">
      <c r="A57" s="2" t="s">
        <v>116</v>
      </c>
      <c r="B57" s="4" t="s">
        <v>59</v>
      </c>
      <c r="C57" s="4" t="s">
        <v>60</v>
      </c>
      <c r="D57" s="4" t="s">
        <v>92</v>
      </c>
      <c r="E57" s="9" t="s">
        <v>93</v>
      </c>
      <c r="F57" s="11" t="s">
        <v>72</v>
      </c>
      <c r="G57" s="61">
        <v>294.82</v>
      </c>
      <c r="H57" s="32">
        <v>0.34139999999999993</v>
      </c>
      <c r="I57" s="13">
        <v>90.634948858179968</v>
      </c>
      <c r="J57" s="13">
        <v>26720.995622368617</v>
      </c>
      <c r="K57" s="13">
        <v>15.974852565211577</v>
      </c>
      <c r="L57" s="13">
        <v>4709.7060332756773</v>
      </c>
      <c r="M57" s="13">
        <v>106.60980142339154</v>
      </c>
      <c r="N57" s="13">
        <v>31430.701655644294</v>
      </c>
    </row>
    <row r="58" spans="1:14" ht="25" hidden="1" outlineLevel="4" x14ac:dyDescent="0.25">
      <c r="A58" s="1" t="s">
        <v>117</v>
      </c>
      <c r="B58" s="3" t="s">
        <v>59</v>
      </c>
      <c r="C58" s="3" t="s">
        <v>60</v>
      </c>
      <c r="D58" s="3" t="s">
        <v>83</v>
      </c>
      <c r="E58" s="8" t="s">
        <v>84</v>
      </c>
      <c r="F58" s="10" t="s">
        <v>72</v>
      </c>
      <c r="G58" s="62">
        <v>269.58</v>
      </c>
      <c r="H58" s="31">
        <v>0.34140000000000015</v>
      </c>
      <c r="I58" s="12">
        <v>9.5865578934000002</v>
      </c>
      <c r="J58" s="12">
        <v>2584.344276902772</v>
      </c>
      <c r="K58" s="12">
        <v>21.14545518043726</v>
      </c>
      <c r="L58" s="12">
        <v>5700.3918075422753</v>
      </c>
      <c r="M58" s="12">
        <v>30.732013073837258</v>
      </c>
      <c r="N58" s="12">
        <v>8284.7360844450468</v>
      </c>
    </row>
    <row r="59" spans="1:14" hidden="1" outlineLevel="2" collapsed="1" x14ac:dyDescent="0.25">
      <c r="A59" s="14" t="s">
        <v>118</v>
      </c>
      <c r="B59" s="50"/>
      <c r="C59" s="51"/>
      <c r="D59" s="51"/>
      <c r="E59" s="51" t="s">
        <v>119</v>
      </c>
      <c r="F59" s="15"/>
      <c r="G59" s="60"/>
      <c r="H59" s="30">
        <v>0.34139999999999993</v>
      </c>
      <c r="I59" s="16"/>
      <c r="J59" s="16">
        <v>140491.10758505159</v>
      </c>
      <c r="K59" s="16"/>
      <c r="L59" s="16">
        <v>22458.112510410465</v>
      </c>
      <c r="M59" s="16"/>
      <c r="N59" s="16">
        <v>162949.22009546208</v>
      </c>
    </row>
    <row r="60" spans="1:14" ht="25" hidden="1" outlineLevel="3" x14ac:dyDescent="0.25">
      <c r="A60" s="2" t="s">
        <v>120</v>
      </c>
      <c r="B60" s="4" t="s">
        <v>59</v>
      </c>
      <c r="C60" s="4" t="s">
        <v>60</v>
      </c>
      <c r="D60" s="4" t="s">
        <v>121</v>
      </c>
      <c r="E60" s="9" t="s">
        <v>122</v>
      </c>
      <c r="F60" s="11" t="s">
        <v>72</v>
      </c>
      <c r="G60" s="61">
        <v>286.02999999999997</v>
      </c>
      <c r="H60" s="32">
        <v>0.34139999999999993</v>
      </c>
      <c r="I60" s="13">
        <v>9.7532375746</v>
      </c>
      <c r="J60" s="13">
        <v>2789.7185434628377</v>
      </c>
      <c r="K60" s="13">
        <v>12.734386046626319</v>
      </c>
      <c r="L60" s="13">
        <v>3642.4164409165255</v>
      </c>
      <c r="M60" s="13">
        <v>22.487623621226319</v>
      </c>
      <c r="N60" s="13">
        <v>6432.1349843793632</v>
      </c>
    </row>
    <row r="61" spans="1:14" ht="37.5" hidden="1" outlineLevel="3" x14ac:dyDescent="0.25">
      <c r="A61" s="1" t="s">
        <v>123</v>
      </c>
      <c r="B61" s="3" t="s">
        <v>59</v>
      </c>
      <c r="C61" s="3" t="s">
        <v>60</v>
      </c>
      <c r="D61" s="3" t="s">
        <v>124</v>
      </c>
      <c r="E61" s="8" t="s">
        <v>125</v>
      </c>
      <c r="F61" s="10" t="s">
        <v>72</v>
      </c>
      <c r="G61" s="62">
        <v>109.83</v>
      </c>
      <c r="H61" s="31">
        <v>0.34139999999999993</v>
      </c>
      <c r="I61" s="12">
        <v>261.055863472</v>
      </c>
      <c r="J61" s="12">
        <v>28671.765485129759</v>
      </c>
      <c r="K61" s="12">
        <v>46.840709344607319</v>
      </c>
      <c r="L61" s="12">
        <v>5144.5151073182242</v>
      </c>
      <c r="M61" s="12">
        <v>307.89657281660732</v>
      </c>
      <c r="N61" s="12">
        <v>33816.280592447984</v>
      </c>
    </row>
    <row r="62" spans="1:14" ht="25" hidden="1" outlineLevel="3" x14ac:dyDescent="0.25">
      <c r="A62" s="2" t="s">
        <v>126</v>
      </c>
      <c r="B62" s="4" t="s">
        <v>59</v>
      </c>
      <c r="C62" s="4" t="s">
        <v>60</v>
      </c>
      <c r="D62" s="4" t="s">
        <v>101</v>
      </c>
      <c r="E62" s="9" t="s">
        <v>102</v>
      </c>
      <c r="F62" s="11" t="s">
        <v>72</v>
      </c>
      <c r="G62" s="61">
        <v>200.83</v>
      </c>
      <c r="H62" s="32">
        <v>0.34140000000000015</v>
      </c>
      <c r="I62" s="13">
        <v>508.12040179799988</v>
      </c>
      <c r="J62" s="13">
        <v>102045.82029309231</v>
      </c>
      <c r="K62" s="13">
        <v>56.569495587045594</v>
      </c>
      <c r="L62" s="13">
        <v>11360.851798746371</v>
      </c>
      <c r="M62" s="13">
        <v>564.68989738504547</v>
      </c>
      <c r="N62" s="13">
        <v>113406.67209183869</v>
      </c>
    </row>
    <row r="63" spans="1:14" ht="25" hidden="1" outlineLevel="3" x14ac:dyDescent="0.25">
      <c r="A63" s="1" t="s">
        <v>127</v>
      </c>
      <c r="B63" s="3" t="s">
        <v>59</v>
      </c>
      <c r="C63" s="3" t="s">
        <v>60</v>
      </c>
      <c r="D63" s="3" t="s">
        <v>128</v>
      </c>
      <c r="E63" s="8" t="s">
        <v>129</v>
      </c>
      <c r="F63" s="10" t="s">
        <v>72</v>
      </c>
      <c r="G63" s="62">
        <v>280.29000000000002</v>
      </c>
      <c r="H63" s="31">
        <v>0.34139999999999993</v>
      </c>
      <c r="I63" s="12">
        <v>11.0481339194</v>
      </c>
      <c r="J63" s="12">
        <v>3096.6814562686263</v>
      </c>
      <c r="K63" s="12">
        <v>5.7542937717654556</v>
      </c>
      <c r="L63" s="12">
        <v>1612.8710012881397</v>
      </c>
      <c r="M63" s="12">
        <v>16.802427691165455</v>
      </c>
      <c r="N63" s="12">
        <v>4709.5524575567661</v>
      </c>
    </row>
    <row r="64" spans="1:14" ht="37.5" hidden="1" outlineLevel="3" x14ac:dyDescent="0.25">
      <c r="A64" s="2" t="s">
        <v>130</v>
      </c>
      <c r="B64" s="4" t="s">
        <v>59</v>
      </c>
      <c r="C64" s="4" t="s">
        <v>60</v>
      </c>
      <c r="D64" s="4" t="s">
        <v>124</v>
      </c>
      <c r="E64" s="9" t="s">
        <v>125</v>
      </c>
      <c r="F64" s="11" t="s">
        <v>72</v>
      </c>
      <c r="G64" s="61">
        <v>14.89</v>
      </c>
      <c r="H64" s="32">
        <v>0.3413999999999997</v>
      </c>
      <c r="I64" s="13">
        <v>261.055863472</v>
      </c>
      <c r="J64" s="13">
        <v>3887.1218070980804</v>
      </c>
      <c r="K64" s="13">
        <v>46.840709344607319</v>
      </c>
      <c r="L64" s="13">
        <v>697.45816214120259</v>
      </c>
      <c r="M64" s="13">
        <v>307.89657281660732</v>
      </c>
      <c r="N64" s="13">
        <v>4584.5799692392829</v>
      </c>
    </row>
    <row r="65" spans="1:14" hidden="1" outlineLevel="2" collapsed="1" x14ac:dyDescent="0.25">
      <c r="A65" s="14" t="s">
        <v>131</v>
      </c>
      <c r="B65" s="50"/>
      <c r="C65" s="51"/>
      <c r="D65" s="51"/>
      <c r="E65" s="51" t="s">
        <v>132</v>
      </c>
      <c r="F65" s="15"/>
      <c r="G65" s="60"/>
      <c r="H65" s="30">
        <v>0.34140000000000015</v>
      </c>
      <c r="I65" s="16"/>
      <c r="J65" s="16">
        <v>45408.576167148203</v>
      </c>
      <c r="K65" s="16"/>
      <c r="L65" s="16">
        <v>32009.941904047442</v>
      </c>
      <c r="M65" s="16"/>
      <c r="N65" s="16">
        <v>77418.518071195649</v>
      </c>
    </row>
    <row r="66" spans="1:14" ht="25" hidden="1" outlineLevel="3" x14ac:dyDescent="0.25">
      <c r="A66" s="1" t="s">
        <v>133</v>
      </c>
      <c r="B66" s="3" t="s">
        <v>59</v>
      </c>
      <c r="C66" s="3" t="s">
        <v>60</v>
      </c>
      <c r="D66" s="3" t="s">
        <v>128</v>
      </c>
      <c r="E66" s="8" t="s">
        <v>129</v>
      </c>
      <c r="F66" s="10" t="s">
        <v>72</v>
      </c>
      <c r="G66" s="62">
        <v>155.13</v>
      </c>
      <c r="H66" s="31">
        <v>0.34139999999999993</v>
      </c>
      <c r="I66" s="12">
        <v>11.0481339194</v>
      </c>
      <c r="J66" s="12">
        <v>1713.8970149165218</v>
      </c>
      <c r="K66" s="12">
        <v>5.7542937717654556</v>
      </c>
      <c r="L66" s="12">
        <v>892.66359281397513</v>
      </c>
      <c r="M66" s="12">
        <v>16.802427691165455</v>
      </c>
      <c r="N66" s="12">
        <v>2606.5606077304969</v>
      </c>
    </row>
    <row r="67" spans="1:14" ht="25" hidden="1" outlineLevel="3" x14ac:dyDescent="0.25">
      <c r="A67" s="2" t="s">
        <v>134</v>
      </c>
      <c r="B67" s="4" t="s">
        <v>59</v>
      </c>
      <c r="C67" s="4" t="s">
        <v>60</v>
      </c>
      <c r="D67" s="4" t="s">
        <v>128</v>
      </c>
      <c r="E67" s="9" t="s">
        <v>129</v>
      </c>
      <c r="F67" s="11" t="s">
        <v>72</v>
      </c>
      <c r="G67" s="61">
        <v>1497.73</v>
      </c>
      <c r="H67" s="32">
        <v>0.34139999999999993</v>
      </c>
      <c r="I67" s="13">
        <v>11.0481339194</v>
      </c>
      <c r="J67" s="13">
        <v>16547.121615102962</v>
      </c>
      <c r="K67" s="13">
        <v>5.7542937717654556</v>
      </c>
      <c r="L67" s="13">
        <v>8618.3784107862739</v>
      </c>
      <c r="M67" s="13">
        <v>16.802427691165455</v>
      </c>
      <c r="N67" s="13">
        <v>25165.500025889236</v>
      </c>
    </row>
    <row r="68" spans="1:14" ht="25" hidden="1" outlineLevel="3" x14ac:dyDescent="0.25">
      <c r="A68" s="1" t="s">
        <v>135</v>
      </c>
      <c r="B68" s="3" t="s">
        <v>59</v>
      </c>
      <c r="C68" s="3" t="s">
        <v>60</v>
      </c>
      <c r="D68" s="3" t="s">
        <v>128</v>
      </c>
      <c r="E68" s="8" t="s">
        <v>129</v>
      </c>
      <c r="F68" s="10" t="s">
        <v>72</v>
      </c>
      <c r="G68" s="62">
        <v>40.380000000000003</v>
      </c>
      <c r="H68" s="31">
        <v>0.34139999999999993</v>
      </c>
      <c r="I68" s="12">
        <v>11.0481339194</v>
      </c>
      <c r="J68" s="12">
        <v>446.123647665372</v>
      </c>
      <c r="K68" s="12">
        <v>5.7542937717654556</v>
      </c>
      <c r="L68" s="12">
        <v>232.35838250388917</v>
      </c>
      <c r="M68" s="12">
        <v>16.802427691165455</v>
      </c>
      <c r="N68" s="12">
        <v>678.48203016926118</v>
      </c>
    </row>
    <row r="69" spans="1:14" ht="25" hidden="1" outlineLevel="3" x14ac:dyDescent="0.25">
      <c r="A69" s="2" t="s">
        <v>136</v>
      </c>
      <c r="B69" s="4" t="s">
        <v>59</v>
      </c>
      <c r="C69" s="4" t="s">
        <v>60</v>
      </c>
      <c r="D69" s="4" t="s">
        <v>128</v>
      </c>
      <c r="E69" s="9" t="s">
        <v>129</v>
      </c>
      <c r="F69" s="11" t="s">
        <v>72</v>
      </c>
      <c r="G69" s="61">
        <v>293.14999999999998</v>
      </c>
      <c r="H69" s="32">
        <v>0.34139999999999993</v>
      </c>
      <c r="I69" s="13">
        <v>11.0481339194</v>
      </c>
      <c r="J69" s="13">
        <v>3238.7604584721098</v>
      </c>
      <c r="K69" s="13">
        <v>5.7542937717654556</v>
      </c>
      <c r="L69" s="13">
        <v>1686.8712191930431</v>
      </c>
      <c r="M69" s="13">
        <v>16.802427691165455</v>
      </c>
      <c r="N69" s="13">
        <v>4925.6316776651529</v>
      </c>
    </row>
    <row r="70" spans="1:14" ht="37.5" hidden="1" outlineLevel="3" x14ac:dyDescent="0.25">
      <c r="A70" s="1" t="s">
        <v>137</v>
      </c>
      <c r="B70" s="3" t="s">
        <v>59</v>
      </c>
      <c r="C70" s="3" t="s">
        <v>60</v>
      </c>
      <c r="D70" s="3" t="s">
        <v>138</v>
      </c>
      <c r="E70" s="8" t="s">
        <v>139</v>
      </c>
      <c r="F70" s="10" t="s">
        <v>72</v>
      </c>
      <c r="G70" s="62">
        <v>8.41</v>
      </c>
      <c r="H70" s="31">
        <v>0.34139999999999993</v>
      </c>
      <c r="I70" s="12">
        <v>78.155291450584002</v>
      </c>
      <c r="J70" s="12">
        <v>657.28600109941146</v>
      </c>
      <c r="K70" s="12">
        <v>37.334951902886743</v>
      </c>
      <c r="L70" s="12">
        <v>313.98694550327752</v>
      </c>
      <c r="M70" s="12">
        <v>115.49024335347075</v>
      </c>
      <c r="N70" s="12">
        <v>971.27294660268899</v>
      </c>
    </row>
    <row r="71" spans="1:14" ht="37.5" hidden="1" outlineLevel="3" x14ac:dyDescent="0.25">
      <c r="A71" s="2" t="s">
        <v>140</v>
      </c>
      <c r="B71" s="4" t="s">
        <v>59</v>
      </c>
      <c r="C71" s="4" t="s">
        <v>60</v>
      </c>
      <c r="D71" s="4" t="s">
        <v>138</v>
      </c>
      <c r="E71" s="9" t="s">
        <v>139</v>
      </c>
      <c r="F71" s="11" t="s">
        <v>72</v>
      </c>
      <c r="G71" s="61">
        <v>7.81</v>
      </c>
      <c r="H71" s="32">
        <v>0.34139999999999993</v>
      </c>
      <c r="I71" s="13">
        <v>78.155291450584002</v>
      </c>
      <c r="J71" s="13">
        <v>610.39282622906103</v>
      </c>
      <c r="K71" s="13">
        <v>37.334951902886743</v>
      </c>
      <c r="L71" s="13">
        <v>291.58597436154548</v>
      </c>
      <c r="M71" s="13">
        <v>115.49024335347075</v>
      </c>
      <c r="N71" s="13">
        <v>901.97880059060651</v>
      </c>
    </row>
    <row r="72" spans="1:14" ht="25" hidden="1" outlineLevel="3" x14ac:dyDescent="0.25">
      <c r="A72" s="1" t="s">
        <v>141</v>
      </c>
      <c r="B72" s="3" t="s">
        <v>59</v>
      </c>
      <c r="C72" s="3" t="s">
        <v>60</v>
      </c>
      <c r="D72" s="3" t="s">
        <v>121</v>
      </c>
      <c r="E72" s="8" t="s">
        <v>122</v>
      </c>
      <c r="F72" s="10" t="s">
        <v>72</v>
      </c>
      <c r="G72" s="62">
        <v>782.73</v>
      </c>
      <c r="H72" s="31">
        <v>0.34140000000000015</v>
      </c>
      <c r="I72" s="12">
        <v>9.7532375746</v>
      </c>
      <c r="J72" s="12">
        <v>7634.1516467666579</v>
      </c>
      <c r="K72" s="12">
        <v>12.734386046626319</v>
      </c>
      <c r="L72" s="12">
        <v>9967.5859902758202</v>
      </c>
      <c r="M72" s="12">
        <v>22.487623621226319</v>
      </c>
      <c r="N72" s="12">
        <v>17601.737637042479</v>
      </c>
    </row>
    <row r="73" spans="1:14" ht="37.5" hidden="1" outlineLevel="3" x14ac:dyDescent="0.25">
      <c r="A73" s="2" t="s">
        <v>142</v>
      </c>
      <c r="B73" s="4" t="s">
        <v>59</v>
      </c>
      <c r="C73" s="4" t="s">
        <v>60</v>
      </c>
      <c r="D73" s="4" t="s">
        <v>143</v>
      </c>
      <c r="E73" s="9" t="s">
        <v>144</v>
      </c>
      <c r="F73" s="11" t="s">
        <v>72</v>
      </c>
      <c r="G73" s="61">
        <v>138.44999999999999</v>
      </c>
      <c r="H73" s="32">
        <v>0.34139999999999993</v>
      </c>
      <c r="I73" s="13">
        <v>62.752456048312006</v>
      </c>
      <c r="J73" s="13">
        <v>8688.0775398887963</v>
      </c>
      <c r="K73" s="13">
        <v>62.816159730208831</v>
      </c>
      <c r="L73" s="13">
        <v>8696.8973146474127</v>
      </c>
      <c r="M73" s="13">
        <v>125.56861577852084</v>
      </c>
      <c r="N73" s="13">
        <v>17384.974854536209</v>
      </c>
    </row>
    <row r="74" spans="1:14" ht="37.5" hidden="1" outlineLevel="3" x14ac:dyDescent="0.25">
      <c r="A74" s="1" t="s">
        <v>145</v>
      </c>
      <c r="B74" s="3" t="s">
        <v>59</v>
      </c>
      <c r="C74" s="3" t="s">
        <v>60</v>
      </c>
      <c r="D74" s="3" t="s">
        <v>146</v>
      </c>
      <c r="E74" s="8" t="s">
        <v>147</v>
      </c>
      <c r="F74" s="10" t="s">
        <v>72</v>
      </c>
      <c r="G74" s="62">
        <v>8.02</v>
      </c>
      <c r="H74" s="31">
        <v>0.34140000000000015</v>
      </c>
      <c r="I74" s="12">
        <v>732.26501458943994</v>
      </c>
      <c r="J74" s="12">
        <v>5872.7654170073083</v>
      </c>
      <c r="K74" s="12">
        <v>163.29352543169659</v>
      </c>
      <c r="L74" s="12">
        <v>1309.614073962206</v>
      </c>
      <c r="M74" s="12">
        <v>895.55854002113654</v>
      </c>
      <c r="N74" s="12">
        <v>7182.3794909695143</v>
      </c>
    </row>
    <row r="75" spans="1:14" hidden="1" outlineLevel="2" collapsed="1" x14ac:dyDescent="0.25">
      <c r="A75" s="14" t="s">
        <v>148</v>
      </c>
      <c r="B75" s="50" t="s">
        <v>56</v>
      </c>
      <c r="C75" s="51" t="s">
        <v>56</v>
      </c>
      <c r="D75" s="51" t="s">
        <v>56</v>
      </c>
      <c r="E75" s="51" t="s">
        <v>149</v>
      </c>
      <c r="F75" s="15" t="s">
        <v>56</v>
      </c>
      <c r="G75" s="60"/>
      <c r="H75" s="30">
        <v>0.34140000000000015</v>
      </c>
      <c r="I75" s="16"/>
      <c r="J75" s="16">
        <v>320.10659867999999</v>
      </c>
      <c r="K75" s="16"/>
      <c r="L75" s="16">
        <v>168.46640133970243</v>
      </c>
      <c r="M75" s="16"/>
      <c r="N75" s="16">
        <v>488.57300001970253</v>
      </c>
    </row>
    <row r="76" spans="1:14" ht="25" hidden="1" outlineLevel="3" x14ac:dyDescent="0.25">
      <c r="A76" s="1" t="s">
        <v>150</v>
      </c>
      <c r="B76" s="3" t="s">
        <v>59</v>
      </c>
      <c r="C76" s="3" t="s">
        <v>60</v>
      </c>
      <c r="D76" s="3" t="s">
        <v>151</v>
      </c>
      <c r="E76" s="8" t="s">
        <v>152</v>
      </c>
      <c r="F76" s="10" t="s">
        <v>153</v>
      </c>
      <c r="G76" s="62">
        <v>5</v>
      </c>
      <c r="H76" s="31">
        <v>0.34140000000000015</v>
      </c>
      <c r="I76" s="12">
        <v>5.820119976</v>
      </c>
      <c r="J76" s="12">
        <v>29.100599880000001</v>
      </c>
      <c r="K76" s="12">
        <v>3.0630254789036799</v>
      </c>
      <c r="L76" s="12">
        <v>15.315127394518402</v>
      </c>
      <c r="M76" s="12">
        <v>8.8831454549036799</v>
      </c>
      <c r="N76" s="12">
        <v>44.415727274518403</v>
      </c>
    </row>
    <row r="77" spans="1:14" ht="25" hidden="1" outlineLevel="3" x14ac:dyDescent="0.25">
      <c r="A77" s="2" t="s">
        <v>154</v>
      </c>
      <c r="B77" s="4" t="s">
        <v>59</v>
      </c>
      <c r="C77" s="4" t="s">
        <v>60</v>
      </c>
      <c r="D77" s="4" t="s">
        <v>151</v>
      </c>
      <c r="E77" s="9" t="s">
        <v>152</v>
      </c>
      <c r="F77" s="11" t="s">
        <v>153</v>
      </c>
      <c r="G77" s="61">
        <v>5</v>
      </c>
      <c r="H77" s="32">
        <v>0.34140000000000015</v>
      </c>
      <c r="I77" s="13">
        <v>5.820119976</v>
      </c>
      <c r="J77" s="13">
        <v>29.100599880000001</v>
      </c>
      <c r="K77" s="13">
        <v>3.0630254789036799</v>
      </c>
      <c r="L77" s="13">
        <v>15.315127394518402</v>
      </c>
      <c r="M77" s="13">
        <v>8.8831454549036799</v>
      </c>
      <c r="N77" s="13">
        <v>44.415727274518403</v>
      </c>
    </row>
    <row r="78" spans="1:14" ht="25" hidden="1" outlineLevel="3" x14ac:dyDescent="0.25">
      <c r="A78" s="1" t="s">
        <v>155</v>
      </c>
      <c r="B78" s="3" t="s">
        <v>59</v>
      </c>
      <c r="C78" s="3" t="s">
        <v>60</v>
      </c>
      <c r="D78" s="3" t="s">
        <v>151</v>
      </c>
      <c r="E78" s="8" t="s">
        <v>152</v>
      </c>
      <c r="F78" s="10" t="s">
        <v>153</v>
      </c>
      <c r="G78" s="62">
        <v>5</v>
      </c>
      <c r="H78" s="31">
        <v>0.34140000000000015</v>
      </c>
      <c r="I78" s="12">
        <v>5.820119976</v>
      </c>
      <c r="J78" s="12">
        <v>29.100599880000001</v>
      </c>
      <c r="K78" s="12">
        <v>3.0630254789036799</v>
      </c>
      <c r="L78" s="12">
        <v>15.315127394518402</v>
      </c>
      <c r="M78" s="12">
        <v>8.8831454549036799</v>
      </c>
      <c r="N78" s="12">
        <v>44.415727274518403</v>
      </c>
    </row>
    <row r="79" spans="1:14" ht="25" hidden="1" outlineLevel="3" x14ac:dyDescent="0.25">
      <c r="A79" s="2" t="s">
        <v>156</v>
      </c>
      <c r="B79" s="4" t="s">
        <v>59</v>
      </c>
      <c r="C79" s="4" t="s">
        <v>60</v>
      </c>
      <c r="D79" s="4" t="s">
        <v>151</v>
      </c>
      <c r="E79" s="9" t="s">
        <v>152</v>
      </c>
      <c r="F79" s="11" t="s">
        <v>153</v>
      </c>
      <c r="G79" s="61">
        <v>5</v>
      </c>
      <c r="H79" s="32">
        <v>0.34140000000000015</v>
      </c>
      <c r="I79" s="13">
        <v>5.820119976</v>
      </c>
      <c r="J79" s="13">
        <v>29.100599880000001</v>
      </c>
      <c r="K79" s="13">
        <v>3.0630254789036799</v>
      </c>
      <c r="L79" s="13">
        <v>15.315127394518402</v>
      </c>
      <c r="M79" s="13">
        <v>8.8831454549036799</v>
      </c>
      <c r="N79" s="13">
        <v>44.415727274518403</v>
      </c>
    </row>
    <row r="80" spans="1:14" ht="25" hidden="1" outlineLevel="3" x14ac:dyDescent="0.25">
      <c r="A80" s="1" t="s">
        <v>157</v>
      </c>
      <c r="B80" s="3" t="s">
        <v>59</v>
      </c>
      <c r="C80" s="3" t="s">
        <v>60</v>
      </c>
      <c r="D80" s="3" t="s">
        <v>151</v>
      </c>
      <c r="E80" s="8" t="s">
        <v>152</v>
      </c>
      <c r="F80" s="10" t="s">
        <v>153</v>
      </c>
      <c r="G80" s="62">
        <v>5</v>
      </c>
      <c r="H80" s="31">
        <v>0.34140000000000015</v>
      </c>
      <c r="I80" s="12">
        <v>5.820119976</v>
      </c>
      <c r="J80" s="12">
        <v>29.100599880000001</v>
      </c>
      <c r="K80" s="12">
        <v>3.0630254789036799</v>
      </c>
      <c r="L80" s="12">
        <v>15.315127394518402</v>
      </c>
      <c r="M80" s="12">
        <v>8.8831454549036799</v>
      </c>
      <c r="N80" s="12">
        <v>44.415727274518403</v>
      </c>
    </row>
    <row r="81" spans="1:14" ht="25" hidden="1" outlineLevel="3" x14ac:dyDescent="0.25">
      <c r="A81" s="2" t="s">
        <v>158</v>
      </c>
      <c r="B81" s="4" t="s">
        <v>59</v>
      </c>
      <c r="C81" s="4" t="s">
        <v>60</v>
      </c>
      <c r="D81" s="4" t="s">
        <v>151</v>
      </c>
      <c r="E81" s="9" t="s">
        <v>152</v>
      </c>
      <c r="F81" s="11" t="s">
        <v>153</v>
      </c>
      <c r="G81" s="61">
        <v>5</v>
      </c>
      <c r="H81" s="32">
        <v>0.34140000000000015</v>
      </c>
      <c r="I81" s="13">
        <v>5.820119976</v>
      </c>
      <c r="J81" s="13">
        <v>29.100599880000001</v>
      </c>
      <c r="K81" s="13">
        <v>3.0630254789036799</v>
      </c>
      <c r="L81" s="13">
        <v>15.315127394518402</v>
      </c>
      <c r="M81" s="13">
        <v>8.8831454549036799</v>
      </c>
      <c r="N81" s="13">
        <v>44.415727274518403</v>
      </c>
    </row>
    <row r="82" spans="1:14" ht="25" hidden="1" outlineLevel="3" x14ac:dyDescent="0.25">
      <c r="A82" s="1" t="s">
        <v>159</v>
      </c>
      <c r="B82" s="3" t="s">
        <v>59</v>
      </c>
      <c r="C82" s="3" t="s">
        <v>60</v>
      </c>
      <c r="D82" s="3" t="s">
        <v>151</v>
      </c>
      <c r="E82" s="8" t="s">
        <v>152</v>
      </c>
      <c r="F82" s="10" t="s">
        <v>153</v>
      </c>
      <c r="G82" s="62">
        <v>5</v>
      </c>
      <c r="H82" s="31">
        <v>0.34140000000000015</v>
      </c>
      <c r="I82" s="12">
        <v>5.820119976</v>
      </c>
      <c r="J82" s="12">
        <v>29.100599880000001</v>
      </c>
      <c r="K82" s="12">
        <v>3.0630254789036799</v>
      </c>
      <c r="L82" s="12">
        <v>15.315127394518402</v>
      </c>
      <c r="M82" s="12">
        <v>8.8831454549036799</v>
      </c>
      <c r="N82" s="12">
        <v>44.415727274518403</v>
      </c>
    </row>
    <row r="83" spans="1:14" ht="25" hidden="1" outlineLevel="3" x14ac:dyDescent="0.25">
      <c r="A83" s="2" t="s">
        <v>160</v>
      </c>
      <c r="B83" s="4" t="s">
        <v>59</v>
      </c>
      <c r="C83" s="4" t="s">
        <v>60</v>
      </c>
      <c r="D83" s="4" t="s">
        <v>151</v>
      </c>
      <c r="E83" s="9" t="s">
        <v>152</v>
      </c>
      <c r="F83" s="11" t="s">
        <v>153</v>
      </c>
      <c r="G83" s="61">
        <v>5</v>
      </c>
      <c r="H83" s="32">
        <v>0.34140000000000015</v>
      </c>
      <c r="I83" s="13">
        <v>5.820119976</v>
      </c>
      <c r="J83" s="13">
        <v>29.100599880000001</v>
      </c>
      <c r="K83" s="13">
        <v>3.0630254789036799</v>
      </c>
      <c r="L83" s="13">
        <v>15.315127394518402</v>
      </c>
      <c r="M83" s="13">
        <v>8.8831454549036799</v>
      </c>
      <c r="N83" s="13">
        <v>44.415727274518403</v>
      </c>
    </row>
    <row r="84" spans="1:14" ht="25" hidden="1" outlineLevel="3" x14ac:dyDescent="0.25">
      <c r="A84" s="1" t="s">
        <v>161</v>
      </c>
      <c r="B84" s="3" t="s">
        <v>59</v>
      </c>
      <c r="C84" s="3" t="s">
        <v>60</v>
      </c>
      <c r="D84" s="3" t="s">
        <v>151</v>
      </c>
      <c r="E84" s="8" t="s">
        <v>152</v>
      </c>
      <c r="F84" s="10" t="s">
        <v>153</v>
      </c>
      <c r="G84" s="62">
        <v>5</v>
      </c>
      <c r="H84" s="31">
        <v>0.34140000000000015</v>
      </c>
      <c r="I84" s="12">
        <v>5.820119976</v>
      </c>
      <c r="J84" s="12">
        <v>29.100599880000001</v>
      </c>
      <c r="K84" s="12">
        <v>3.0630254789036799</v>
      </c>
      <c r="L84" s="12">
        <v>15.315127394518402</v>
      </c>
      <c r="M84" s="12">
        <v>8.8831454549036799</v>
      </c>
      <c r="N84" s="12">
        <v>44.415727274518403</v>
      </c>
    </row>
    <row r="85" spans="1:14" ht="25" hidden="1" outlineLevel="3" x14ac:dyDescent="0.25">
      <c r="A85" s="2" t="s">
        <v>162</v>
      </c>
      <c r="B85" s="4" t="s">
        <v>59</v>
      </c>
      <c r="C85" s="4" t="s">
        <v>60</v>
      </c>
      <c r="D85" s="4" t="s">
        <v>151</v>
      </c>
      <c r="E85" s="9" t="s">
        <v>152</v>
      </c>
      <c r="F85" s="11" t="s">
        <v>153</v>
      </c>
      <c r="G85" s="61">
        <v>5</v>
      </c>
      <c r="H85" s="32">
        <v>0.34140000000000015</v>
      </c>
      <c r="I85" s="13">
        <v>5.820119976</v>
      </c>
      <c r="J85" s="13">
        <v>29.100599880000001</v>
      </c>
      <c r="K85" s="13">
        <v>3.0630254789036799</v>
      </c>
      <c r="L85" s="13">
        <v>15.315127394518402</v>
      </c>
      <c r="M85" s="13">
        <v>8.8831454549036799</v>
      </c>
      <c r="N85" s="13">
        <v>44.415727274518403</v>
      </c>
    </row>
    <row r="86" spans="1:14" ht="25" hidden="1" outlineLevel="3" x14ac:dyDescent="0.25">
      <c r="A86" s="1" t="s">
        <v>163</v>
      </c>
      <c r="B86" s="3" t="s">
        <v>59</v>
      </c>
      <c r="C86" s="3" t="s">
        <v>60</v>
      </c>
      <c r="D86" s="3" t="s">
        <v>151</v>
      </c>
      <c r="E86" s="8" t="s">
        <v>152</v>
      </c>
      <c r="F86" s="10" t="s">
        <v>153</v>
      </c>
      <c r="G86" s="62">
        <v>5</v>
      </c>
      <c r="H86" s="31">
        <v>0.34140000000000015</v>
      </c>
      <c r="I86" s="12">
        <v>5.820119976</v>
      </c>
      <c r="J86" s="12">
        <v>29.100599880000001</v>
      </c>
      <c r="K86" s="12">
        <v>3.0630254789036799</v>
      </c>
      <c r="L86" s="12">
        <v>15.315127394518402</v>
      </c>
      <c r="M86" s="12">
        <v>8.8831454549036799</v>
      </c>
      <c r="N86" s="12">
        <v>44.415727274518403</v>
      </c>
    </row>
    <row r="87" spans="1:14" hidden="1" outlineLevel="2" collapsed="1" x14ac:dyDescent="0.25">
      <c r="A87" s="14" t="s">
        <v>164</v>
      </c>
      <c r="B87" s="50"/>
      <c r="C87" s="51"/>
      <c r="D87" s="51"/>
      <c r="E87" s="51" t="s">
        <v>165</v>
      </c>
      <c r="F87" s="15"/>
      <c r="G87" s="60"/>
      <c r="H87" s="30">
        <v>0.34139999999999948</v>
      </c>
      <c r="I87" s="16"/>
      <c r="J87" s="16">
        <v>154062.96127512929</v>
      </c>
      <c r="K87" s="16"/>
      <c r="L87" s="16">
        <v>70082.531623648218</v>
      </c>
      <c r="M87" s="16"/>
      <c r="N87" s="16">
        <v>224145.49289877751</v>
      </c>
    </row>
    <row r="88" spans="1:14" ht="25" hidden="1" outlineLevel="3" x14ac:dyDescent="0.25">
      <c r="A88" s="2" t="s">
        <v>166</v>
      </c>
      <c r="B88" s="4" t="s">
        <v>59</v>
      </c>
      <c r="C88" s="4" t="s">
        <v>60</v>
      </c>
      <c r="D88" s="4" t="s">
        <v>167</v>
      </c>
      <c r="E88" s="9" t="s">
        <v>168</v>
      </c>
      <c r="F88" s="11" t="s">
        <v>72</v>
      </c>
      <c r="G88" s="61">
        <v>909.93</v>
      </c>
      <c r="H88" s="32">
        <v>0.3413999999999997</v>
      </c>
      <c r="I88" s="13">
        <v>15.482886827599998</v>
      </c>
      <c r="J88" s="13">
        <v>14088.343211038065</v>
      </c>
      <c r="K88" s="13">
        <v>26.172012129869984</v>
      </c>
      <c r="L88" s="13">
        <v>23814.698997332591</v>
      </c>
      <c r="M88" s="13">
        <v>41.654898957469982</v>
      </c>
      <c r="N88" s="13">
        <v>37903.042208370658</v>
      </c>
    </row>
    <row r="89" spans="1:14" ht="25" hidden="1" outlineLevel="3" x14ac:dyDescent="0.25">
      <c r="A89" s="1" t="s">
        <v>169</v>
      </c>
      <c r="B89" s="3" t="s">
        <v>59</v>
      </c>
      <c r="C89" s="3" t="s">
        <v>60</v>
      </c>
      <c r="D89" s="3" t="s">
        <v>170</v>
      </c>
      <c r="E89" s="8" t="s">
        <v>171</v>
      </c>
      <c r="F89" s="10" t="s">
        <v>72</v>
      </c>
      <c r="G89" s="62">
        <v>909.93</v>
      </c>
      <c r="H89" s="31">
        <v>0.3413999999999997</v>
      </c>
      <c r="I89" s="12">
        <v>74.047038575399995</v>
      </c>
      <c r="J89" s="12">
        <v>67377.621810913712</v>
      </c>
      <c r="K89" s="12">
        <v>18.765750290744478</v>
      </c>
      <c r="L89" s="12">
        <v>17075.519162057128</v>
      </c>
      <c r="M89" s="12">
        <v>92.812788866144473</v>
      </c>
      <c r="N89" s="12">
        <v>84453.140972970839</v>
      </c>
    </row>
    <row r="90" spans="1:14" ht="25" hidden="1" outlineLevel="3" x14ac:dyDescent="0.25">
      <c r="A90" s="2" t="s">
        <v>172</v>
      </c>
      <c r="B90" s="4" t="s">
        <v>59</v>
      </c>
      <c r="C90" s="4" t="s">
        <v>60</v>
      </c>
      <c r="D90" s="4" t="s">
        <v>173</v>
      </c>
      <c r="E90" s="9" t="s">
        <v>174</v>
      </c>
      <c r="F90" s="11" t="s">
        <v>72</v>
      </c>
      <c r="G90" s="61">
        <v>909.93</v>
      </c>
      <c r="H90" s="32">
        <v>0.34139999999999993</v>
      </c>
      <c r="I90" s="13">
        <v>12.009289944199999</v>
      </c>
      <c r="J90" s="13">
        <v>10927.613198925905</v>
      </c>
      <c r="K90" s="13">
        <v>8.0084945738933584</v>
      </c>
      <c r="L90" s="13">
        <v>7287.1694676227817</v>
      </c>
      <c r="M90" s="13">
        <v>20.017784518093357</v>
      </c>
      <c r="N90" s="13">
        <v>18214.782666548686</v>
      </c>
    </row>
    <row r="91" spans="1:14" ht="25" hidden="1" outlineLevel="3" x14ac:dyDescent="0.25">
      <c r="A91" s="1" t="s">
        <v>175</v>
      </c>
      <c r="B91" s="3" t="s">
        <v>59</v>
      </c>
      <c r="C91" s="3" t="s">
        <v>60</v>
      </c>
      <c r="D91" s="3" t="s">
        <v>176</v>
      </c>
      <c r="E91" s="8" t="s">
        <v>177</v>
      </c>
      <c r="F91" s="10" t="s">
        <v>72</v>
      </c>
      <c r="G91" s="62">
        <v>909.93</v>
      </c>
      <c r="H91" s="31">
        <v>0.34139999999999993</v>
      </c>
      <c r="I91" s="12">
        <v>3.4213198426</v>
      </c>
      <c r="J91" s="12">
        <v>3113.1615643770178</v>
      </c>
      <c r="K91" s="12">
        <v>7.1289177624879185</v>
      </c>
      <c r="L91" s="12">
        <v>6486.8161396206306</v>
      </c>
      <c r="M91" s="12">
        <v>10.550237605087919</v>
      </c>
      <c r="N91" s="12">
        <v>9599.9777039976489</v>
      </c>
    </row>
    <row r="92" spans="1:14" ht="25" hidden="1" outlineLevel="3" x14ac:dyDescent="0.25">
      <c r="A92" s="2" t="s">
        <v>178</v>
      </c>
      <c r="B92" s="4" t="s">
        <v>59</v>
      </c>
      <c r="C92" s="4" t="s">
        <v>60</v>
      </c>
      <c r="D92" s="4" t="s">
        <v>179</v>
      </c>
      <c r="E92" s="9" t="s">
        <v>180</v>
      </c>
      <c r="F92" s="11" t="s">
        <v>72</v>
      </c>
      <c r="G92" s="61">
        <v>909.93</v>
      </c>
      <c r="H92" s="32">
        <v>0.34140000000000015</v>
      </c>
      <c r="I92" s="13">
        <v>0.80025375340000005</v>
      </c>
      <c r="J92" s="13">
        <v>728.174897831262</v>
      </c>
      <c r="K92" s="13">
        <v>1.6675943617592799</v>
      </c>
      <c r="L92" s="13">
        <v>1517.3941375956215</v>
      </c>
      <c r="M92" s="13">
        <v>2.4678481151592799</v>
      </c>
      <c r="N92" s="13">
        <v>2245.5690354268836</v>
      </c>
    </row>
    <row r="93" spans="1:14" ht="25" hidden="1" outlineLevel="3" x14ac:dyDescent="0.25">
      <c r="A93" s="1" t="s">
        <v>181</v>
      </c>
      <c r="B93" s="3" t="s">
        <v>59</v>
      </c>
      <c r="C93" s="3" t="s">
        <v>60</v>
      </c>
      <c r="D93" s="3" t="s">
        <v>170</v>
      </c>
      <c r="E93" s="8" t="s">
        <v>171</v>
      </c>
      <c r="F93" s="10" t="s">
        <v>72</v>
      </c>
      <c r="G93" s="62">
        <v>295.5</v>
      </c>
      <c r="H93" s="31">
        <v>0.3413999999999997</v>
      </c>
      <c r="I93" s="12">
        <v>74.047038575399995</v>
      </c>
      <c r="J93" s="12">
        <v>21880.899899030697</v>
      </c>
      <c r="K93" s="12">
        <v>18.765750290744478</v>
      </c>
      <c r="L93" s="12">
        <v>5545.2792109149959</v>
      </c>
      <c r="M93" s="12">
        <v>92.812788866144473</v>
      </c>
      <c r="N93" s="12">
        <v>27426.179109945693</v>
      </c>
    </row>
    <row r="94" spans="1:14" ht="25" hidden="1" outlineLevel="3" x14ac:dyDescent="0.25">
      <c r="A94" s="2" t="s">
        <v>182</v>
      </c>
      <c r="B94" s="4" t="s">
        <v>59</v>
      </c>
      <c r="C94" s="4" t="s">
        <v>60</v>
      </c>
      <c r="D94" s="4" t="s">
        <v>170</v>
      </c>
      <c r="E94" s="9" t="s">
        <v>171</v>
      </c>
      <c r="F94" s="11" t="s">
        <v>72</v>
      </c>
      <c r="G94" s="61">
        <v>12.7</v>
      </c>
      <c r="H94" s="32">
        <v>0.34139999999999948</v>
      </c>
      <c r="I94" s="13">
        <v>74.047038575399995</v>
      </c>
      <c r="J94" s="13">
        <v>940.39738990757985</v>
      </c>
      <c r="K94" s="13">
        <v>18.765750290744478</v>
      </c>
      <c r="L94" s="13">
        <v>238.32502869245479</v>
      </c>
      <c r="M94" s="13">
        <v>92.812788866144473</v>
      </c>
      <c r="N94" s="13">
        <v>1178.7224186000346</v>
      </c>
    </row>
    <row r="95" spans="1:14" ht="25" hidden="1" outlineLevel="3" x14ac:dyDescent="0.25">
      <c r="A95" s="1" t="s">
        <v>183</v>
      </c>
      <c r="B95" s="3" t="s">
        <v>59</v>
      </c>
      <c r="C95" s="3" t="s">
        <v>60</v>
      </c>
      <c r="D95" s="3" t="s">
        <v>170</v>
      </c>
      <c r="E95" s="8" t="s">
        <v>171</v>
      </c>
      <c r="F95" s="10" t="s">
        <v>72</v>
      </c>
      <c r="G95" s="62">
        <v>3.86</v>
      </c>
      <c r="H95" s="31">
        <v>0.3413999999999997</v>
      </c>
      <c r="I95" s="12">
        <v>74.047038575399995</v>
      </c>
      <c r="J95" s="12">
        <v>285.82156890104397</v>
      </c>
      <c r="K95" s="12">
        <v>18.765750290744478</v>
      </c>
      <c r="L95" s="12">
        <v>72.4357961222737</v>
      </c>
      <c r="M95" s="12">
        <v>92.812788866144473</v>
      </c>
      <c r="N95" s="12">
        <v>358.25736502331767</v>
      </c>
    </row>
    <row r="96" spans="1:14" ht="25" hidden="1" outlineLevel="3" x14ac:dyDescent="0.25">
      <c r="A96" s="2" t="s">
        <v>184</v>
      </c>
      <c r="B96" s="4" t="s">
        <v>59</v>
      </c>
      <c r="C96" s="4" t="s">
        <v>60</v>
      </c>
      <c r="D96" s="4" t="s">
        <v>170</v>
      </c>
      <c r="E96" s="9" t="s">
        <v>171</v>
      </c>
      <c r="F96" s="11" t="s">
        <v>72</v>
      </c>
      <c r="G96" s="61">
        <v>61.42</v>
      </c>
      <c r="H96" s="32">
        <v>0.34139999999999993</v>
      </c>
      <c r="I96" s="13">
        <v>74.047038575399995</v>
      </c>
      <c r="J96" s="13">
        <v>4547.9691093010679</v>
      </c>
      <c r="K96" s="13">
        <v>18.765750290744478</v>
      </c>
      <c r="L96" s="13">
        <v>1152.592382857526</v>
      </c>
      <c r="M96" s="13">
        <v>92.812788866144473</v>
      </c>
      <c r="N96" s="13">
        <v>5700.5614921585939</v>
      </c>
    </row>
    <row r="97" spans="1:14" ht="25" hidden="1" outlineLevel="3" x14ac:dyDescent="0.25">
      <c r="A97" s="1" t="s">
        <v>185</v>
      </c>
      <c r="B97" s="3" t="s">
        <v>59</v>
      </c>
      <c r="C97" s="3" t="s">
        <v>60</v>
      </c>
      <c r="D97" s="3" t="s">
        <v>170</v>
      </c>
      <c r="E97" s="8" t="s">
        <v>171</v>
      </c>
      <c r="F97" s="10" t="s">
        <v>72</v>
      </c>
      <c r="G97" s="62">
        <v>85.04</v>
      </c>
      <c r="H97" s="31">
        <v>0.34139999999999993</v>
      </c>
      <c r="I97" s="12">
        <v>74.047038575399995</v>
      </c>
      <c r="J97" s="12">
        <v>6296.9601604520158</v>
      </c>
      <c r="K97" s="12">
        <v>18.765750290744478</v>
      </c>
      <c r="L97" s="12">
        <v>1595.8394047249112</v>
      </c>
      <c r="M97" s="12">
        <v>92.812788866144473</v>
      </c>
      <c r="N97" s="12">
        <v>7892.799565176927</v>
      </c>
    </row>
    <row r="98" spans="1:14" ht="25" hidden="1" outlineLevel="3" x14ac:dyDescent="0.25">
      <c r="A98" s="2" t="s">
        <v>186</v>
      </c>
      <c r="B98" s="4" t="s">
        <v>59</v>
      </c>
      <c r="C98" s="4" t="s">
        <v>60</v>
      </c>
      <c r="D98" s="4" t="s">
        <v>187</v>
      </c>
      <c r="E98" s="9" t="s">
        <v>188</v>
      </c>
      <c r="F98" s="11" t="s">
        <v>72</v>
      </c>
      <c r="G98" s="61">
        <v>53.01</v>
      </c>
      <c r="H98" s="32">
        <v>0.34139999999999993</v>
      </c>
      <c r="I98" s="13">
        <v>239.31039856120003</v>
      </c>
      <c r="J98" s="13">
        <v>12685.844227729212</v>
      </c>
      <c r="K98" s="13">
        <v>53.086718413423966</v>
      </c>
      <c r="L98" s="13">
        <v>2814.1269430956054</v>
      </c>
      <c r="M98" s="13">
        <v>292.397116974624</v>
      </c>
      <c r="N98" s="13">
        <v>15499.971170824818</v>
      </c>
    </row>
    <row r="99" spans="1:14" ht="25" hidden="1" outlineLevel="3" x14ac:dyDescent="0.25">
      <c r="A99" s="1" t="s">
        <v>189</v>
      </c>
      <c r="B99" s="3" t="s">
        <v>59</v>
      </c>
      <c r="C99" s="3" t="s">
        <v>60</v>
      </c>
      <c r="D99" s="3" t="s">
        <v>187</v>
      </c>
      <c r="E99" s="8" t="s">
        <v>188</v>
      </c>
      <c r="F99" s="10" t="s">
        <v>72</v>
      </c>
      <c r="G99" s="62">
        <v>46.76</v>
      </c>
      <c r="H99" s="31">
        <v>0.34140000000000015</v>
      </c>
      <c r="I99" s="12">
        <v>239.31039856120003</v>
      </c>
      <c r="J99" s="12">
        <v>11190.154236721713</v>
      </c>
      <c r="K99" s="12">
        <v>53.086718413423966</v>
      </c>
      <c r="L99" s="12">
        <v>2482.3349530117048</v>
      </c>
      <c r="M99" s="12">
        <v>292.397116974624</v>
      </c>
      <c r="N99" s="12">
        <v>13672.489189733418</v>
      </c>
    </row>
    <row r="100" spans="1:14" hidden="1" outlineLevel="2" collapsed="1" x14ac:dyDescent="0.25">
      <c r="A100" s="14" t="s">
        <v>190</v>
      </c>
      <c r="B100" s="50"/>
      <c r="C100" s="51"/>
      <c r="D100" s="51"/>
      <c r="E100" s="51" t="s">
        <v>191</v>
      </c>
      <c r="F100" s="15"/>
      <c r="G100" s="60"/>
      <c r="H100" s="30">
        <v>0.34139999999999993</v>
      </c>
      <c r="I100" s="16"/>
      <c r="J100" s="16">
        <v>152895.96719752275</v>
      </c>
      <c r="K100" s="16"/>
      <c r="L100" s="16">
        <v>5366.2193738859942</v>
      </c>
      <c r="M100" s="16"/>
      <c r="N100" s="16">
        <v>158262.18657140873</v>
      </c>
    </row>
    <row r="101" spans="1:14" ht="37.5" hidden="1" outlineLevel="3" x14ac:dyDescent="0.25">
      <c r="A101" s="2" t="s">
        <v>192</v>
      </c>
      <c r="B101" s="4" t="s">
        <v>59</v>
      </c>
      <c r="C101" s="4" t="s">
        <v>60</v>
      </c>
      <c r="D101" s="4" t="s">
        <v>193</v>
      </c>
      <c r="E101" s="9" t="s">
        <v>194</v>
      </c>
      <c r="F101" s="11" t="s">
        <v>72</v>
      </c>
      <c r="G101" s="61">
        <v>3.98</v>
      </c>
      <c r="H101" s="32">
        <v>0.34139999999999993</v>
      </c>
      <c r="I101" s="13">
        <v>226.04793786059997</v>
      </c>
      <c r="J101" s="13">
        <v>899.67079268518785</v>
      </c>
      <c r="K101" s="13">
        <v>79.882939714357974</v>
      </c>
      <c r="L101" s="13">
        <v>317.93410006314468</v>
      </c>
      <c r="M101" s="13">
        <v>305.93087757495795</v>
      </c>
      <c r="N101" s="13">
        <v>1217.6048927483325</v>
      </c>
    </row>
    <row r="102" spans="1:14" ht="25" hidden="1" outlineLevel="3" x14ac:dyDescent="0.25">
      <c r="A102" s="1" t="s">
        <v>195</v>
      </c>
      <c r="B102" s="3" t="s">
        <v>59</v>
      </c>
      <c r="C102" s="3" t="s">
        <v>60</v>
      </c>
      <c r="D102" s="3" t="s">
        <v>196</v>
      </c>
      <c r="E102" s="8" t="s">
        <v>197</v>
      </c>
      <c r="F102" s="10" t="s">
        <v>72</v>
      </c>
      <c r="G102" s="62">
        <v>4.13</v>
      </c>
      <c r="H102" s="31">
        <v>0.34140000000000015</v>
      </c>
      <c r="I102" s="12">
        <v>993.13962862999995</v>
      </c>
      <c r="J102" s="12">
        <v>4101.6666662418993</v>
      </c>
      <c r="K102" s="12">
        <v>71.652951372294069</v>
      </c>
      <c r="L102" s="12">
        <v>295.9266891675752</v>
      </c>
      <c r="M102" s="12">
        <v>1064.792580002294</v>
      </c>
      <c r="N102" s="12">
        <v>4397.5933554094745</v>
      </c>
    </row>
    <row r="103" spans="1:14" ht="25" hidden="1" outlineLevel="3" x14ac:dyDescent="0.25">
      <c r="A103" s="2" t="s">
        <v>198</v>
      </c>
      <c r="B103" s="4" t="s">
        <v>59</v>
      </c>
      <c r="C103" s="4" t="s">
        <v>60</v>
      </c>
      <c r="D103" s="4" t="s">
        <v>199</v>
      </c>
      <c r="E103" s="9" t="s">
        <v>200</v>
      </c>
      <c r="F103" s="11" t="s">
        <v>72</v>
      </c>
      <c r="G103" s="61">
        <v>72.92</v>
      </c>
      <c r="H103" s="32">
        <v>0.34139999999999993</v>
      </c>
      <c r="I103" s="13">
        <v>2028.1764912039998</v>
      </c>
      <c r="J103" s="13">
        <v>147894.62973859566</v>
      </c>
      <c r="K103" s="13">
        <v>65.172224145025666</v>
      </c>
      <c r="L103" s="13">
        <v>4752.3585846552742</v>
      </c>
      <c r="M103" s="13">
        <v>2093.3487153490255</v>
      </c>
      <c r="N103" s="13">
        <v>152646.98832325093</v>
      </c>
    </row>
    <row r="104" spans="1:14" hidden="1" outlineLevel="2" collapsed="1" x14ac:dyDescent="0.25">
      <c r="A104" s="14" t="s">
        <v>201</v>
      </c>
      <c r="B104" s="50"/>
      <c r="C104" s="51"/>
      <c r="D104" s="51"/>
      <c r="E104" s="51" t="s">
        <v>202</v>
      </c>
      <c r="F104" s="15"/>
      <c r="G104" s="60"/>
      <c r="H104" s="30">
        <v>0.3413999999999997</v>
      </c>
      <c r="I104" s="16"/>
      <c r="J104" s="16">
        <v>42831.397081296265</v>
      </c>
      <c r="K104" s="16"/>
      <c r="L104" s="16">
        <v>10405.954766777279</v>
      </c>
      <c r="M104" s="16"/>
      <c r="N104" s="16">
        <v>53237.351848073537</v>
      </c>
    </row>
    <row r="105" spans="1:14" ht="50" hidden="1" outlineLevel="3" x14ac:dyDescent="0.25">
      <c r="A105" s="1" t="s">
        <v>203</v>
      </c>
      <c r="B105" s="3" t="s">
        <v>59</v>
      </c>
      <c r="C105" s="3" t="s">
        <v>60</v>
      </c>
      <c r="D105" s="3" t="s">
        <v>204</v>
      </c>
      <c r="E105" s="8" t="s">
        <v>205</v>
      </c>
      <c r="F105" s="10" t="s">
        <v>206</v>
      </c>
      <c r="G105" s="62">
        <v>2</v>
      </c>
      <c r="H105" s="31">
        <v>0.34139999999999993</v>
      </c>
      <c r="I105" s="12">
        <v>1240.3426818382018</v>
      </c>
      <c r="J105" s="12">
        <v>2480.6853636764035</v>
      </c>
      <c r="K105" s="12">
        <v>300.05665048619039</v>
      </c>
      <c r="L105" s="12">
        <v>600.11330097238078</v>
      </c>
      <c r="M105" s="12">
        <v>1540.3993323243922</v>
      </c>
      <c r="N105" s="12">
        <v>3080.7986646487843</v>
      </c>
    </row>
    <row r="106" spans="1:14" ht="50" hidden="1" outlineLevel="3" x14ac:dyDescent="0.25">
      <c r="A106" s="2" t="s">
        <v>207</v>
      </c>
      <c r="B106" s="4" t="s">
        <v>59</v>
      </c>
      <c r="C106" s="4" t="s">
        <v>60</v>
      </c>
      <c r="D106" s="4" t="s">
        <v>204</v>
      </c>
      <c r="E106" s="9" t="s">
        <v>205</v>
      </c>
      <c r="F106" s="11" t="s">
        <v>206</v>
      </c>
      <c r="G106" s="61">
        <v>1</v>
      </c>
      <c r="H106" s="32">
        <v>0.34139999999999993</v>
      </c>
      <c r="I106" s="13">
        <v>1240.3426818382018</v>
      </c>
      <c r="J106" s="13">
        <v>1240.3426818382018</v>
      </c>
      <c r="K106" s="13">
        <v>300.05665048619039</v>
      </c>
      <c r="L106" s="13">
        <v>300.05665048619039</v>
      </c>
      <c r="M106" s="13">
        <v>1540.3993323243922</v>
      </c>
      <c r="N106" s="13">
        <v>1540.3993323243922</v>
      </c>
    </row>
    <row r="107" spans="1:14" ht="50" hidden="1" outlineLevel="3" x14ac:dyDescent="0.25">
      <c r="A107" s="1" t="s">
        <v>208</v>
      </c>
      <c r="B107" s="3" t="s">
        <v>59</v>
      </c>
      <c r="C107" s="3" t="s">
        <v>60</v>
      </c>
      <c r="D107" s="3" t="s">
        <v>204</v>
      </c>
      <c r="E107" s="8" t="s">
        <v>205</v>
      </c>
      <c r="F107" s="10" t="s">
        <v>206</v>
      </c>
      <c r="G107" s="62">
        <v>1</v>
      </c>
      <c r="H107" s="31">
        <v>0.34139999999999993</v>
      </c>
      <c r="I107" s="12">
        <v>1240.3426818382018</v>
      </c>
      <c r="J107" s="12">
        <v>1240.3426818382018</v>
      </c>
      <c r="K107" s="12">
        <v>300.05665048619039</v>
      </c>
      <c r="L107" s="12">
        <v>300.05665048619039</v>
      </c>
      <c r="M107" s="12">
        <v>1540.3993323243922</v>
      </c>
      <c r="N107" s="12">
        <v>1540.3993323243922</v>
      </c>
    </row>
    <row r="108" spans="1:14" ht="50" hidden="1" outlineLevel="3" x14ac:dyDescent="0.25">
      <c r="A108" s="2" t="s">
        <v>209</v>
      </c>
      <c r="B108" s="4" t="s">
        <v>59</v>
      </c>
      <c r="C108" s="4" t="s">
        <v>60</v>
      </c>
      <c r="D108" s="4" t="s">
        <v>204</v>
      </c>
      <c r="E108" s="9" t="s">
        <v>205</v>
      </c>
      <c r="F108" s="11" t="s">
        <v>206</v>
      </c>
      <c r="G108" s="61">
        <v>1</v>
      </c>
      <c r="H108" s="32">
        <v>0.34139999999999993</v>
      </c>
      <c r="I108" s="13">
        <v>1240.3426818382018</v>
      </c>
      <c r="J108" s="13">
        <v>1240.3426818382018</v>
      </c>
      <c r="K108" s="13">
        <v>300.05665048619039</v>
      </c>
      <c r="L108" s="13">
        <v>300.05665048619039</v>
      </c>
      <c r="M108" s="13">
        <v>1540.3993323243922</v>
      </c>
      <c r="N108" s="13">
        <v>1540.3993323243922</v>
      </c>
    </row>
    <row r="109" spans="1:14" ht="50" hidden="1" outlineLevel="3" x14ac:dyDescent="0.25">
      <c r="A109" s="1" t="s">
        <v>210</v>
      </c>
      <c r="B109" s="3" t="s">
        <v>59</v>
      </c>
      <c r="C109" s="3" t="s">
        <v>60</v>
      </c>
      <c r="D109" s="3" t="s">
        <v>204</v>
      </c>
      <c r="E109" s="8" t="s">
        <v>205</v>
      </c>
      <c r="F109" s="10" t="s">
        <v>206</v>
      </c>
      <c r="G109" s="62">
        <v>7</v>
      </c>
      <c r="H109" s="31">
        <v>0.34139999999999993</v>
      </c>
      <c r="I109" s="12">
        <v>1240.3426818382018</v>
      </c>
      <c r="J109" s="12">
        <v>8682.3987728674128</v>
      </c>
      <c r="K109" s="12">
        <v>300.05665048619039</v>
      </c>
      <c r="L109" s="12">
        <v>2100.3965534033323</v>
      </c>
      <c r="M109" s="12">
        <v>1540.3993323243922</v>
      </c>
      <c r="N109" s="12">
        <v>10782.795326270745</v>
      </c>
    </row>
    <row r="110" spans="1:14" ht="50" hidden="1" outlineLevel="3" x14ac:dyDescent="0.25">
      <c r="A110" s="2" t="s">
        <v>211</v>
      </c>
      <c r="B110" s="4" t="s">
        <v>59</v>
      </c>
      <c r="C110" s="4" t="s">
        <v>60</v>
      </c>
      <c r="D110" s="4" t="s">
        <v>204</v>
      </c>
      <c r="E110" s="9" t="s">
        <v>205</v>
      </c>
      <c r="F110" s="11" t="s">
        <v>206</v>
      </c>
      <c r="G110" s="61">
        <v>1</v>
      </c>
      <c r="H110" s="32">
        <v>0.34139999999999993</v>
      </c>
      <c r="I110" s="13">
        <v>1240.3426818382018</v>
      </c>
      <c r="J110" s="13">
        <v>1240.3426818382018</v>
      </c>
      <c r="K110" s="13">
        <v>300.05665048619039</v>
      </c>
      <c r="L110" s="13">
        <v>300.05665048619039</v>
      </c>
      <c r="M110" s="13">
        <v>1540.3993323243922</v>
      </c>
      <c r="N110" s="13">
        <v>1540.3993323243922</v>
      </c>
    </row>
    <row r="111" spans="1:14" ht="50" hidden="1" outlineLevel="3" x14ac:dyDescent="0.25">
      <c r="A111" s="1" t="s">
        <v>212</v>
      </c>
      <c r="B111" s="3" t="s">
        <v>59</v>
      </c>
      <c r="C111" s="3" t="s">
        <v>60</v>
      </c>
      <c r="D111" s="3" t="s">
        <v>204</v>
      </c>
      <c r="E111" s="8" t="s">
        <v>205</v>
      </c>
      <c r="F111" s="10" t="s">
        <v>206</v>
      </c>
      <c r="G111" s="62">
        <v>1</v>
      </c>
      <c r="H111" s="31">
        <v>0.34139999999999993</v>
      </c>
      <c r="I111" s="12">
        <v>1240.3426818382018</v>
      </c>
      <c r="J111" s="12">
        <v>1240.3426818382018</v>
      </c>
      <c r="K111" s="12">
        <v>300.05665048619039</v>
      </c>
      <c r="L111" s="12">
        <v>300.05665048619039</v>
      </c>
      <c r="M111" s="12">
        <v>1540.3993323243922</v>
      </c>
      <c r="N111" s="12">
        <v>1540.3993323243922</v>
      </c>
    </row>
    <row r="112" spans="1:14" ht="50" hidden="1" outlineLevel="3" x14ac:dyDescent="0.25">
      <c r="A112" s="2" t="s">
        <v>213</v>
      </c>
      <c r="B112" s="4" t="s">
        <v>59</v>
      </c>
      <c r="C112" s="4" t="s">
        <v>60</v>
      </c>
      <c r="D112" s="4" t="s">
        <v>204</v>
      </c>
      <c r="E112" s="9" t="s">
        <v>205</v>
      </c>
      <c r="F112" s="11" t="s">
        <v>206</v>
      </c>
      <c r="G112" s="61">
        <v>1</v>
      </c>
      <c r="H112" s="32">
        <v>0.34139999999999993</v>
      </c>
      <c r="I112" s="13">
        <v>1240.3426818382018</v>
      </c>
      <c r="J112" s="13">
        <v>1240.3426818382018</v>
      </c>
      <c r="K112" s="13">
        <v>300.05665048619039</v>
      </c>
      <c r="L112" s="13">
        <v>300.05665048619039</v>
      </c>
      <c r="M112" s="13">
        <v>1540.3993323243922</v>
      </c>
      <c r="N112" s="13">
        <v>1540.3993323243922</v>
      </c>
    </row>
    <row r="113" spans="1:14" ht="50" hidden="1" outlineLevel="3" x14ac:dyDescent="0.25">
      <c r="A113" s="1" t="s">
        <v>214</v>
      </c>
      <c r="B113" s="3" t="s">
        <v>59</v>
      </c>
      <c r="C113" s="3" t="s">
        <v>60</v>
      </c>
      <c r="D113" s="3" t="s">
        <v>215</v>
      </c>
      <c r="E113" s="8" t="s">
        <v>216</v>
      </c>
      <c r="F113" s="10" t="s">
        <v>206</v>
      </c>
      <c r="G113" s="62">
        <v>18</v>
      </c>
      <c r="H113" s="31">
        <v>0.3413999999999997</v>
      </c>
      <c r="I113" s="12">
        <v>1208.0873050026016</v>
      </c>
      <c r="J113" s="12">
        <v>21745.57149004683</v>
      </c>
      <c r="K113" s="12">
        <v>294.72176158400248</v>
      </c>
      <c r="L113" s="12">
        <v>5304.9917085120433</v>
      </c>
      <c r="M113" s="12">
        <v>1502.8090665866041</v>
      </c>
      <c r="N113" s="12">
        <v>27050.563198558873</v>
      </c>
    </row>
    <row r="114" spans="1:14" ht="50" hidden="1" outlineLevel="3" x14ac:dyDescent="0.25">
      <c r="A114" s="2" t="s">
        <v>217</v>
      </c>
      <c r="B114" s="4" t="s">
        <v>59</v>
      </c>
      <c r="C114" s="4" t="s">
        <v>60</v>
      </c>
      <c r="D114" s="4" t="s">
        <v>204</v>
      </c>
      <c r="E114" s="9" t="s">
        <v>205</v>
      </c>
      <c r="F114" s="11" t="s">
        <v>206</v>
      </c>
      <c r="G114" s="61">
        <v>2</v>
      </c>
      <c r="H114" s="32">
        <v>0.34139999999999993</v>
      </c>
      <c r="I114" s="13">
        <v>1240.3426818382018</v>
      </c>
      <c r="J114" s="13">
        <v>2480.6853636764035</v>
      </c>
      <c r="K114" s="13">
        <v>300.05665048619039</v>
      </c>
      <c r="L114" s="13">
        <v>600.11330097238078</v>
      </c>
      <c r="M114" s="13">
        <v>1540.3993323243922</v>
      </c>
      <c r="N114" s="13">
        <v>3080.7986646487843</v>
      </c>
    </row>
    <row r="115" spans="1:14" hidden="1" outlineLevel="2" collapsed="1" x14ac:dyDescent="0.25">
      <c r="A115" s="14" t="s">
        <v>218</v>
      </c>
      <c r="B115" s="50"/>
      <c r="C115" s="51"/>
      <c r="D115" s="51"/>
      <c r="E115" s="51" t="s">
        <v>219</v>
      </c>
      <c r="F115" s="15"/>
      <c r="G115" s="60"/>
      <c r="H115" s="30">
        <v>0.34140000000000015</v>
      </c>
      <c r="I115" s="16"/>
      <c r="J115" s="16">
        <v>21287.412399429748</v>
      </c>
      <c r="K115" s="16"/>
      <c r="L115" s="16">
        <v>825.00301569164799</v>
      </c>
      <c r="M115" s="16"/>
      <c r="N115" s="16">
        <v>22112.415415121395</v>
      </c>
    </row>
    <row r="116" spans="1:14" ht="37.5" hidden="1" outlineLevel="3" x14ac:dyDescent="0.25">
      <c r="A116" s="1" t="s">
        <v>220</v>
      </c>
      <c r="B116" s="3" t="s">
        <v>221</v>
      </c>
      <c r="C116" s="3" t="s">
        <v>60</v>
      </c>
      <c r="D116" s="3" t="s">
        <v>222</v>
      </c>
      <c r="E116" s="8" t="s">
        <v>223</v>
      </c>
      <c r="F116" s="10" t="s">
        <v>72</v>
      </c>
      <c r="G116" s="62">
        <v>1.07</v>
      </c>
      <c r="H116" s="31">
        <v>0.34140000000000015</v>
      </c>
      <c r="I116" s="12">
        <v>3393.5493320352007</v>
      </c>
      <c r="J116" s="12">
        <v>3631.097785277665</v>
      </c>
      <c r="K116" s="12">
        <v>99.944526455861705</v>
      </c>
      <c r="L116" s="12">
        <v>106.94064330777201</v>
      </c>
      <c r="M116" s="12">
        <v>3493.4938584910624</v>
      </c>
      <c r="N116" s="12">
        <v>3738.038428585437</v>
      </c>
    </row>
    <row r="117" spans="1:14" ht="37.5" hidden="1" outlineLevel="3" x14ac:dyDescent="0.25">
      <c r="A117" s="2" t="s">
        <v>224</v>
      </c>
      <c r="B117" s="4" t="s">
        <v>59</v>
      </c>
      <c r="C117" s="4" t="s">
        <v>60</v>
      </c>
      <c r="D117" s="4" t="s">
        <v>225</v>
      </c>
      <c r="E117" s="9" t="s">
        <v>226</v>
      </c>
      <c r="F117" s="11" t="s">
        <v>72</v>
      </c>
      <c r="G117" s="61">
        <v>1.9</v>
      </c>
      <c r="H117" s="32">
        <v>0.34140000000000015</v>
      </c>
      <c r="I117" s="13">
        <v>942.65259223200007</v>
      </c>
      <c r="J117" s="13">
        <v>1791.0399252408001</v>
      </c>
      <c r="K117" s="13">
        <v>27.762368459961635</v>
      </c>
      <c r="L117" s="13">
        <v>52.748500073927062</v>
      </c>
      <c r="M117" s="13">
        <v>970.41496069196171</v>
      </c>
      <c r="N117" s="13">
        <v>1843.7884253147272</v>
      </c>
    </row>
    <row r="118" spans="1:14" ht="37.5" hidden="1" outlineLevel="3" x14ac:dyDescent="0.25">
      <c r="A118" s="1" t="s">
        <v>227</v>
      </c>
      <c r="B118" s="3" t="s">
        <v>59</v>
      </c>
      <c r="C118" s="3" t="s">
        <v>60</v>
      </c>
      <c r="D118" s="3" t="s">
        <v>225</v>
      </c>
      <c r="E118" s="8" t="s">
        <v>226</v>
      </c>
      <c r="F118" s="10" t="s">
        <v>72</v>
      </c>
      <c r="G118" s="62">
        <v>3.36</v>
      </c>
      <c r="H118" s="31">
        <v>0.34139999999999993</v>
      </c>
      <c r="I118" s="12">
        <v>942.65259223200007</v>
      </c>
      <c r="J118" s="12">
        <v>3167.3127098995201</v>
      </c>
      <c r="K118" s="12">
        <v>27.762368459961635</v>
      </c>
      <c r="L118" s="12">
        <v>93.281558025470986</v>
      </c>
      <c r="M118" s="12">
        <v>970.41496069196171</v>
      </c>
      <c r="N118" s="12">
        <v>3260.5942679249911</v>
      </c>
    </row>
    <row r="119" spans="1:14" ht="37.5" hidden="1" outlineLevel="3" x14ac:dyDescent="0.25">
      <c r="A119" s="2" t="s">
        <v>228</v>
      </c>
      <c r="B119" s="4" t="s">
        <v>59</v>
      </c>
      <c r="C119" s="4" t="s">
        <v>60</v>
      </c>
      <c r="D119" s="4" t="s">
        <v>225</v>
      </c>
      <c r="E119" s="9" t="s">
        <v>226</v>
      </c>
      <c r="F119" s="11" t="s">
        <v>72</v>
      </c>
      <c r="G119" s="61">
        <v>11.58</v>
      </c>
      <c r="H119" s="32">
        <v>0.34140000000000015</v>
      </c>
      <c r="I119" s="13">
        <v>942.65259223200007</v>
      </c>
      <c r="J119" s="13">
        <v>10915.917018046561</v>
      </c>
      <c r="K119" s="13">
        <v>27.762368459961635</v>
      </c>
      <c r="L119" s="13">
        <v>321.48822676635609</v>
      </c>
      <c r="M119" s="13">
        <v>970.41496069196171</v>
      </c>
      <c r="N119" s="13">
        <v>11237.405244812917</v>
      </c>
    </row>
    <row r="120" spans="1:14" ht="25" hidden="1" outlineLevel="3" x14ac:dyDescent="0.25">
      <c r="A120" s="1" t="s">
        <v>229</v>
      </c>
      <c r="B120" s="3" t="s">
        <v>59</v>
      </c>
      <c r="C120" s="3" t="s">
        <v>60</v>
      </c>
      <c r="D120" s="3" t="s">
        <v>230</v>
      </c>
      <c r="E120" s="8" t="s">
        <v>231</v>
      </c>
      <c r="F120" s="10" t="s">
        <v>153</v>
      </c>
      <c r="G120" s="62">
        <v>11.95</v>
      </c>
      <c r="H120" s="31">
        <v>0.34139999999999993</v>
      </c>
      <c r="I120" s="12">
        <v>149.125101336</v>
      </c>
      <c r="J120" s="12">
        <v>1782.0449609651998</v>
      </c>
      <c r="K120" s="12">
        <v>20.96603242829471</v>
      </c>
      <c r="L120" s="12">
        <v>250.54408751812184</v>
      </c>
      <c r="M120" s="12">
        <v>170.09113376429471</v>
      </c>
      <c r="N120" s="12">
        <v>2032.5890484833217</v>
      </c>
    </row>
    <row r="121" spans="1:14" hidden="1" outlineLevel="2" collapsed="1" x14ac:dyDescent="0.25">
      <c r="A121" s="14" t="s">
        <v>232</v>
      </c>
      <c r="B121" s="50"/>
      <c r="C121" s="51"/>
      <c r="D121" s="51"/>
      <c r="E121" s="51" t="s">
        <v>233</v>
      </c>
      <c r="F121" s="15"/>
      <c r="G121" s="60"/>
      <c r="H121" s="30">
        <v>0.34140000000000037</v>
      </c>
      <c r="I121" s="16"/>
      <c r="J121" s="16">
        <v>118448.37805463259</v>
      </c>
      <c r="K121" s="16"/>
      <c r="L121" s="16">
        <v>6572.1906332948965</v>
      </c>
      <c r="M121" s="16"/>
      <c r="N121" s="16">
        <v>125020.56868792749</v>
      </c>
    </row>
    <row r="122" spans="1:14" ht="25" hidden="1" outlineLevel="3" x14ac:dyDescent="0.25">
      <c r="A122" s="2" t="s">
        <v>234</v>
      </c>
      <c r="B122" s="4" t="s">
        <v>59</v>
      </c>
      <c r="C122" s="4" t="s">
        <v>60</v>
      </c>
      <c r="D122" s="4" t="s">
        <v>235</v>
      </c>
      <c r="E122" s="9" t="s">
        <v>236</v>
      </c>
      <c r="F122" s="11" t="s">
        <v>206</v>
      </c>
      <c r="G122" s="61">
        <v>2</v>
      </c>
      <c r="H122" s="32">
        <v>0.3413999999999997</v>
      </c>
      <c r="I122" s="13">
        <v>126.54531513599999</v>
      </c>
      <c r="J122" s="13">
        <v>253.09063027199997</v>
      </c>
      <c r="K122" s="13">
        <v>20.892953544941278</v>
      </c>
      <c r="L122" s="13">
        <v>41.785907089882556</v>
      </c>
      <c r="M122" s="13">
        <v>147.43826868094126</v>
      </c>
      <c r="N122" s="13">
        <v>294.87653736188253</v>
      </c>
    </row>
    <row r="123" spans="1:14" ht="37.5" hidden="1" outlineLevel="3" x14ac:dyDescent="0.25">
      <c r="A123" s="1" t="s">
        <v>237</v>
      </c>
      <c r="B123" s="3" t="s">
        <v>59</v>
      </c>
      <c r="C123" s="3" t="s">
        <v>60</v>
      </c>
      <c r="D123" s="3" t="s">
        <v>238</v>
      </c>
      <c r="E123" s="8" t="s">
        <v>239</v>
      </c>
      <c r="F123" s="10" t="s">
        <v>206</v>
      </c>
      <c r="G123" s="62">
        <v>30</v>
      </c>
      <c r="H123" s="31">
        <v>0.34140000000000015</v>
      </c>
      <c r="I123" s="12">
        <v>149.147690512</v>
      </c>
      <c r="J123" s="12">
        <v>4474.4307153600002</v>
      </c>
      <c r="K123" s="12">
        <v>13.801852363900309</v>
      </c>
      <c r="L123" s="12">
        <v>414.05557091700939</v>
      </c>
      <c r="M123" s="12">
        <v>162.94954287590031</v>
      </c>
      <c r="N123" s="12">
        <v>4888.4862862770096</v>
      </c>
    </row>
    <row r="124" spans="1:14" ht="25" hidden="1" outlineLevel="3" x14ac:dyDescent="0.25">
      <c r="A124" s="2" t="s">
        <v>240</v>
      </c>
      <c r="B124" s="4" t="s">
        <v>59</v>
      </c>
      <c r="C124" s="4" t="s">
        <v>60</v>
      </c>
      <c r="D124" s="4" t="s">
        <v>241</v>
      </c>
      <c r="E124" s="9" t="s">
        <v>242</v>
      </c>
      <c r="F124" s="11" t="s">
        <v>206</v>
      </c>
      <c r="G124" s="61">
        <v>21</v>
      </c>
      <c r="H124" s="32">
        <v>0.34139999999999993</v>
      </c>
      <c r="I124" s="13">
        <v>630.63481465572806</v>
      </c>
      <c r="J124" s="13">
        <v>13243.331107770289</v>
      </c>
      <c r="K124" s="13">
        <v>48.265062681745235</v>
      </c>
      <c r="L124" s="13">
        <v>1013.56631631665</v>
      </c>
      <c r="M124" s="13">
        <v>678.8998773374733</v>
      </c>
      <c r="N124" s="13">
        <v>14256.897424086939</v>
      </c>
    </row>
    <row r="125" spans="1:14" ht="25" hidden="1" outlineLevel="3" x14ac:dyDescent="0.25">
      <c r="A125" s="1" t="s">
        <v>243</v>
      </c>
      <c r="B125" s="3" t="s">
        <v>59</v>
      </c>
      <c r="C125" s="3" t="s">
        <v>60</v>
      </c>
      <c r="D125" s="3" t="s">
        <v>241</v>
      </c>
      <c r="E125" s="8" t="s">
        <v>242</v>
      </c>
      <c r="F125" s="10" t="s">
        <v>206</v>
      </c>
      <c r="G125" s="62">
        <v>15</v>
      </c>
      <c r="H125" s="31">
        <v>0.34140000000000015</v>
      </c>
      <c r="I125" s="12">
        <v>630.63481465572806</v>
      </c>
      <c r="J125" s="12">
        <v>9459.5222198359206</v>
      </c>
      <c r="K125" s="12">
        <v>48.265062681745235</v>
      </c>
      <c r="L125" s="12">
        <v>723.97594022617886</v>
      </c>
      <c r="M125" s="12">
        <v>678.8998773374733</v>
      </c>
      <c r="N125" s="12">
        <v>10183.498160062099</v>
      </c>
    </row>
    <row r="126" spans="1:14" ht="25" hidden="1" outlineLevel="3" x14ac:dyDescent="0.25">
      <c r="A126" s="2" t="s">
        <v>244</v>
      </c>
      <c r="B126" s="4" t="s">
        <v>59</v>
      </c>
      <c r="C126" s="4" t="s">
        <v>60</v>
      </c>
      <c r="D126" s="4" t="s">
        <v>235</v>
      </c>
      <c r="E126" s="9" t="s">
        <v>236</v>
      </c>
      <c r="F126" s="11" t="s">
        <v>206</v>
      </c>
      <c r="G126" s="61">
        <v>6</v>
      </c>
      <c r="H126" s="32">
        <v>0.3413999999999997</v>
      </c>
      <c r="I126" s="13">
        <v>126.54531513599999</v>
      </c>
      <c r="J126" s="13">
        <v>759.27189081599988</v>
      </c>
      <c r="K126" s="13">
        <v>20.892953544941278</v>
      </c>
      <c r="L126" s="13">
        <v>125.35772126964764</v>
      </c>
      <c r="M126" s="13">
        <v>147.43826868094126</v>
      </c>
      <c r="N126" s="13">
        <v>884.62961208564752</v>
      </c>
    </row>
    <row r="127" spans="1:14" ht="25" hidden="1" outlineLevel="3" x14ac:dyDescent="0.25">
      <c r="A127" s="1" t="s">
        <v>245</v>
      </c>
      <c r="B127" s="3" t="s">
        <v>59</v>
      </c>
      <c r="C127" s="3" t="s">
        <v>60</v>
      </c>
      <c r="D127" s="3" t="s">
        <v>246</v>
      </c>
      <c r="E127" s="8" t="s">
        <v>247</v>
      </c>
      <c r="F127" s="10" t="s">
        <v>206</v>
      </c>
      <c r="G127" s="62">
        <v>8</v>
      </c>
      <c r="H127" s="31">
        <v>0.34139999999999993</v>
      </c>
      <c r="I127" s="12">
        <v>430.39182787679999</v>
      </c>
      <c r="J127" s="12">
        <v>3443.1346230143999</v>
      </c>
      <c r="K127" s="12">
        <v>33.241282895513734</v>
      </c>
      <c r="L127" s="12">
        <v>265.93026316410987</v>
      </c>
      <c r="M127" s="12">
        <v>463.63311077231373</v>
      </c>
      <c r="N127" s="12">
        <v>3709.0648861785098</v>
      </c>
    </row>
    <row r="128" spans="1:14" ht="25" hidden="1" outlineLevel="3" x14ac:dyDescent="0.25">
      <c r="A128" s="2" t="s">
        <v>248</v>
      </c>
      <c r="B128" s="4" t="s">
        <v>59</v>
      </c>
      <c r="C128" s="4" t="s">
        <v>60</v>
      </c>
      <c r="D128" s="4" t="s">
        <v>246</v>
      </c>
      <c r="E128" s="9" t="s">
        <v>247</v>
      </c>
      <c r="F128" s="11" t="s">
        <v>206</v>
      </c>
      <c r="G128" s="61">
        <v>1</v>
      </c>
      <c r="H128" s="32">
        <v>0.34139999999999993</v>
      </c>
      <c r="I128" s="13">
        <v>430.39182787679999</v>
      </c>
      <c r="J128" s="13">
        <v>430.39182787679999</v>
      </c>
      <c r="K128" s="13">
        <v>33.241282895513734</v>
      </c>
      <c r="L128" s="13">
        <v>33.241282895513734</v>
      </c>
      <c r="M128" s="13">
        <v>463.63311077231373</v>
      </c>
      <c r="N128" s="13">
        <v>463.63311077231373</v>
      </c>
    </row>
    <row r="129" spans="1:14" ht="25" hidden="1" outlineLevel="3" x14ac:dyDescent="0.25">
      <c r="A129" s="1" t="s">
        <v>249</v>
      </c>
      <c r="B129" s="3" t="s">
        <v>59</v>
      </c>
      <c r="C129" s="3" t="s">
        <v>60</v>
      </c>
      <c r="D129" s="3" t="s">
        <v>250</v>
      </c>
      <c r="E129" s="8" t="s">
        <v>251</v>
      </c>
      <c r="F129" s="10" t="s">
        <v>206</v>
      </c>
      <c r="G129" s="62">
        <v>1</v>
      </c>
      <c r="H129" s="31">
        <v>0.34139999999999993</v>
      </c>
      <c r="I129" s="12">
        <v>1162.2316346557279</v>
      </c>
      <c r="J129" s="12">
        <v>1162.2316346557279</v>
      </c>
      <c r="K129" s="12">
        <v>48.265062681745121</v>
      </c>
      <c r="L129" s="12">
        <v>48.265062681745121</v>
      </c>
      <c r="M129" s="12">
        <v>1210.4966973374731</v>
      </c>
      <c r="N129" s="12">
        <v>1210.4966973374731</v>
      </c>
    </row>
    <row r="130" spans="1:14" ht="25" hidden="1" outlineLevel="3" x14ac:dyDescent="0.25">
      <c r="A130" s="2" t="s">
        <v>252</v>
      </c>
      <c r="B130" s="4" t="s">
        <v>59</v>
      </c>
      <c r="C130" s="4" t="s">
        <v>60</v>
      </c>
      <c r="D130" s="4" t="s">
        <v>250</v>
      </c>
      <c r="E130" s="9" t="s">
        <v>251</v>
      </c>
      <c r="F130" s="11" t="s">
        <v>206</v>
      </c>
      <c r="G130" s="61">
        <v>1</v>
      </c>
      <c r="H130" s="32">
        <v>0.34139999999999993</v>
      </c>
      <c r="I130" s="13">
        <v>1162.2316346557279</v>
      </c>
      <c r="J130" s="13">
        <v>1162.2316346557279</v>
      </c>
      <c r="K130" s="13">
        <v>48.265062681745121</v>
      </c>
      <c r="L130" s="13">
        <v>48.265062681745121</v>
      </c>
      <c r="M130" s="13">
        <v>1210.4966973374731</v>
      </c>
      <c r="N130" s="13">
        <v>1210.4966973374731</v>
      </c>
    </row>
    <row r="131" spans="1:14" ht="25" hidden="1" outlineLevel="3" x14ac:dyDescent="0.25">
      <c r="A131" s="1" t="s">
        <v>253</v>
      </c>
      <c r="B131" s="3" t="s">
        <v>59</v>
      </c>
      <c r="C131" s="3" t="s">
        <v>60</v>
      </c>
      <c r="D131" s="3" t="s">
        <v>250</v>
      </c>
      <c r="E131" s="8" t="s">
        <v>251</v>
      </c>
      <c r="F131" s="10" t="s">
        <v>206</v>
      </c>
      <c r="G131" s="62">
        <v>1</v>
      </c>
      <c r="H131" s="31">
        <v>0.34139999999999993</v>
      </c>
      <c r="I131" s="12">
        <v>1162.2316346557279</v>
      </c>
      <c r="J131" s="12">
        <v>1162.2316346557279</v>
      </c>
      <c r="K131" s="12">
        <v>48.265062681745121</v>
      </c>
      <c r="L131" s="12">
        <v>48.265062681745121</v>
      </c>
      <c r="M131" s="12">
        <v>1210.4966973374731</v>
      </c>
      <c r="N131" s="12">
        <v>1210.4966973374731</v>
      </c>
    </row>
    <row r="132" spans="1:14" ht="25" hidden="1" outlineLevel="3" x14ac:dyDescent="0.25">
      <c r="A132" s="2" t="s">
        <v>254</v>
      </c>
      <c r="B132" s="4" t="s">
        <v>59</v>
      </c>
      <c r="C132" s="4" t="s">
        <v>60</v>
      </c>
      <c r="D132" s="4" t="s">
        <v>250</v>
      </c>
      <c r="E132" s="9" t="s">
        <v>251</v>
      </c>
      <c r="F132" s="11" t="s">
        <v>206</v>
      </c>
      <c r="G132" s="61">
        <v>1</v>
      </c>
      <c r="H132" s="32">
        <v>0.34139999999999993</v>
      </c>
      <c r="I132" s="13">
        <v>1162.2316346557279</v>
      </c>
      <c r="J132" s="13">
        <v>1162.2316346557279</v>
      </c>
      <c r="K132" s="13">
        <v>48.265062681745121</v>
      </c>
      <c r="L132" s="13">
        <v>48.265062681745121</v>
      </c>
      <c r="M132" s="13">
        <v>1210.4966973374731</v>
      </c>
      <c r="N132" s="13">
        <v>1210.4966973374731</v>
      </c>
    </row>
    <row r="133" spans="1:14" ht="25" hidden="1" outlineLevel="3" x14ac:dyDescent="0.25">
      <c r="A133" s="1" t="s">
        <v>255</v>
      </c>
      <c r="B133" s="3" t="s">
        <v>59</v>
      </c>
      <c r="C133" s="3" t="s">
        <v>60</v>
      </c>
      <c r="D133" s="3" t="s">
        <v>250</v>
      </c>
      <c r="E133" s="8" t="s">
        <v>251</v>
      </c>
      <c r="F133" s="10" t="s">
        <v>206</v>
      </c>
      <c r="G133" s="62">
        <v>1</v>
      </c>
      <c r="H133" s="31">
        <v>0.34139999999999993</v>
      </c>
      <c r="I133" s="12">
        <v>1162.2316346557279</v>
      </c>
      <c r="J133" s="12">
        <v>1162.2316346557279</v>
      </c>
      <c r="K133" s="12">
        <v>48.265062681745121</v>
      </c>
      <c r="L133" s="12">
        <v>48.265062681745121</v>
      </c>
      <c r="M133" s="12">
        <v>1210.4966973374731</v>
      </c>
      <c r="N133" s="12">
        <v>1210.4966973374731</v>
      </c>
    </row>
    <row r="134" spans="1:14" ht="25" hidden="1" outlineLevel="3" x14ac:dyDescent="0.25">
      <c r="A134" s="2" t="s">
        <v>256</v>
      </c>
      <c r="B134" s="4" t="s">
        <v>59</v>
      </c>
      <c r="C134" s="4" t="s">
        <v>60</v>
      </c>
      <c r="D134" s="4" t="s">
        <v>257</v>
      </c>
      <c r="E134" s="9" t="s">
        <v>258</v>
      </c>
      <c r="F134" s="11" t="s">
        <v>206</v>
      </c>
      <c r="G134" s="61">
        <v>1</v>
      </c>
      <c r="H134" s="32">
        <v>0.34139999999999993</v>
      </c>
      <c r="I134" s="13">
        <v>122.6974783838</v>
      </c>
      <c r="J134" s="13">
        <v>122.6974783838</v>
      </c>
      <c r="K134" s="13">
        <v>15.654731271709196</v>
      </c>
      <c r="L134" s="13">
        <v>15.654731271709196</v>
      </c>
      <c r="M134" s="13">
        <v>138.3522096555092</v>
      </c>
      <c r="N134" s="13">
        <v>138.3522096555092</v>
      </c>
    </row>
    <row r="135" spans="1:14" ht="50" hidden="1" outlineLevel="3" x14ac:dyDescent="0.25">
      <c r="A135" s="1" t="s">
        <v>259</v>
      </c>
      <c r="B135" s="3" t="s">
        <v>59</v>
      </c>
      <c r="C135" s="3" t="s">
        <v>60</v>
      </c>
      <c r="D135" s="3" t="s">
        <v>260</v>
      </c>
      <c r="E135" s="8" t="s">
        <v>261</v>
      </c>
      <c r="F135" s="10" t="s">
        <v>206</v>
      </c>
      <c r="G135" s="62">
        <v>1</v>
      </c>
      <c r="H135" s="31">
        <v>0.3413999999999997</v>
      </c>
      <c r="I135" s="12">
        <v>1869.2874868219997</v>
      </c>
      <c r="J135" s="12">
        <v>1869.2874868219997</v>
      </c>
      <c r="K135" s="12">
        <v>105.20222723858819</v>
      </c>
      <c r="L135" s="12">
        <v>105.20222723858819</v>
      </c>
      <c r="M135" s="12">
        <v>1974.4897140605879</v>
      </c>
      <c r="N135" s="12">
        <v>1974.4897140605879</v>
      </c>
    </row>
    <row r="136" spans="1:14" ht="37.5" hidden="1" outlineLevel="3" x14ac:dyDescent="0.25">
      <c r="A136" s="2" t="s">
        <v>262</v>
      </c>
      <c r="B136" s="4" t="s">
        <v>59</v>
      </c>
      <c r="C136" s="4" t="s">
        <v>60</v>
      </c>
      <c r="D136" s="4" t="s">
        <v>263</v>
      </c>
      <c r="E136" s="9" t="s">
        <v>264</v>
      </c>
      <c r="F136" s="11" t="s">
        <v>206</v>
      </c>
      <c r="G136" s="61">
        <v>3</v>
      </c>
      <c r="H136" s="32">
        <v>0.34140000000000015</v>
      </c>
      <c r="I136" s="13">
        <v>526.48976143599998</v>
      </c>
      <c r="J136" s="13">
        <v>1579.4692843079999</v>
      </c>
      <c r="K136" s="13">
        <v>45.233835587639874</v>
      </c>
      <c r="L136" s="13">
        <v>135.70150676291973</v>
      </c>
      <c r="M136" s="13">
        <v>571.72359702363985</v>
      </c>
      <c r="N136" s="13">
        <v>1715.1707910709197</v>
      </c>
    </row>
    <row r="137" spans="1:14" ht="37.5" hidden="1" outlineLevel="3" x14ac:dyDescent="0.25">
      <c r="A137" s="1" t="s">
        <v>265</v>
      </c>
      <c r="B137" s="3" t="s">
        <v>59</v>
      </c>
      <c r="C137" s="3" t="s">
        <v>60</v>
      </c>
      <c r="D137" s="3" t="s">
        <v>266</v>
      </c>
      <c r="E137" s="8" t="s">
        <v>267</v>
      </c>
      <c r="F137" s="10" t="s">
        <v>206</v>
      </c>
      <c r="G137" s="62">
        <v>7</v>
      </c>
      <c r="H137" s="31">
        <v>0.34140000000000015</v>
      </c>
      <c r="I137" s="12">
        <v>888.27110274899985</v>
      </c>
      <c r="J137" s="12">
        <v>6217.8977192429993</v>
      </c>
      <c r="K137" s="12">
        <v>43.996425398706037</v>
      </c>
      <c r="L137" s="12">
        <v>307.97497779094192</v>
      </c>
      <c r="M137" s="12">
        <v>932.26752814770589</v>
      </c>
      <c r="N137" s="12">
        <v>6525.8726970339412</v>
      </c>
    </row>
    <row r="138" spans="1:14" ht="37.5" hidden="1" outlineLevel="3" x14ac:dyDescent="0.25">
      <c r="A138" s="2" t="s">
        <v>268</v>
      </c>
      <c r="B138" s="4" t="s">
        <v>59</v>
      </c>
      <c r="C138" s="4" t="s">
        <v>60</v>
      </c>
      <c r="D138" s="4" t="s">
        <v>263</v>
      </c>
      <c r="E138" s="9" t="s">
        <v>264</v>
      </c>
      <c r="F138" s="11" t="s">
        <v>206</v>
      </c>
      <c r="G138" s="61">
        <v>3</v>
      </c>
      <c r="H138" s="32">
        <v>0.34140000000000015</v>
      </c>
      <c r="I138" s="13">
        <v>526.48976143599998</v>
      </c>
      <c r="J138" s="13">
        <v>1579.4692843079999</v>
      </c>
      <c r="K138" s="13">
        <v>45.233835587639874</v>
      </c>
      <c r="L138" s="13">
        <v>135.70150676291973</v>
      </c>
      <c r="M138" s="13">
        <v>571.72359702363985</v>
      </c>
      <c r="N138" s="13">
        <v>1715.1707910709197</v>
      </c>
    </row>
    <row r="139" spans="1:14" ht="37.5" hidden="1" outlineLevel="3" x14ac:dyDescent="0.25">
      <c r="A139" s="1" t="s">
        <v>269</v>
      </c>
      <c r="B139" s="3" t="s">
        <v>59</v>
      </c>
      <c r="C139" s="3" t="s">
        <v>60</v>
      </c>
      <c r="D139" s="3" t="s">
        <v>263</v>
      </c>
      <c r="E139" s="8" t="s">
        <v>264</v>
      </c>
      <c r="F139" s="10" t="s">
        <v>206</v>
      </c>
      <c r="G139" s="62">
        <v>1</v>
      </c>
      <c r="H139" s="31">
        <v>0.34139999999999993</v>
      </c>
      <c r="I139" s="12">
        <v>526.48976143599998</v>
      </c>
      <c r="J139" s="12">
        <v>526.48976143599998</v>
      </c>
      <c r="K139" s="12">
        <v>45.233835587639874</v>
      </c>
      <c r="L139" s="12">
        <v>45.233835587639874</v>
      </c>
      <c r="M139" s="12">
        <v>571.72359702363985</v>
      </c>
      <c r="N139" s="12">
        <v>571.72359702363985</v>
      </c>
    </row>
    <row r="140" spans="1:14" ht="37.5" hidden="1" outlineLevel="3" x14ac:dyDescent="0.25">
      <c r="A140" s="2" t="s">
        <v>270</v>
      </c>
      <c r="B140" s="4" t="s">
        <v>59</v>
      </c>
      <c r="C140" s="4" t="s">
        <v>60</v>
      </c>
      <c r="D140" s="4" t="s">
        <v>271</v>
      </c>
      <c r="E140" s="9" t="s">
        <v>272</v>
      </c>
      <c r="F140" s="11" t="s">
        <v>206</v>
      </c>
      <c r="G140" s="61">
        <v>1</v>
      </c>
      <c r="H140" s="32">
        <v>0.3413999999999997</v>
      </c>
      <c r="I140" s="13">
        <v>612.96265904279994</v>
      </c>
      <c r="J140" s="13">
        <v>612.96265904279994</v>
      </c>
      <c r="K140" s="13">
        <v>32.361157707125471</v>
      </c>
      <c r="L140" s="13">
        <v>32.361157707125471</v>
      </c>
      <c r="M140" s="13">
        <v>645.32381674992541</v>
      </c>
      <c r="N140" s="13">
        <v>645.32381674992541</v>
      </c>
    </row>
    <row r="141" spans="1:14" ht="37.5" hidden="1" outlineLevel="3" x14ac:dyDescent="0.25">
      <c r="A141" s="1" t="s">
        <v>273</v>
      </c>
      <c r="B141" s="3" t="s">
        <v>59</v>
      </c>
      <c r="C141" s="3" t="s">
        <v>60</v>
      </c>
      <c r="D141" s="3" t="s">
        <v>263</v>
      </c>
      <c r="E141" s="8" t="s">
        <v>264</v>
      </c>
      <c r="F141" s="10" t="s">
        <v>206</v>
      </c>
      <c r="G141" s="62">
        <v>4</v>
      </c>
      <c r="H141" s="31">
        <v>0.34139999999999993</v>
      </c>
      <c r="I141" s="12">
        <v>526.48976143599998</v>
      </c>
      <c r="J141" s="12">
        <v>2105.9590457439999</v>
      </c>
      <c r="K141" s="12">
        <v>45.233835587639874</v>
      </c>
      <c r="L141" s="12">
        <v>180.93534235055949</v>
      </c>
      <c r="M141" s="12">
        <v>571.72359702363985</v>
      </c>
      <c r="N141" s="12">
        <v>2286.8943880945594</v>
      </c>
    </row>
    <row r="142" spans="1:14" ht="25" hidden="1" outlineLevel="3" x14ac:dyDescent="0.25">
      <c r="A142" s="2" t="s">
        <v>274</v>
      </c>
      <c r="B142" s="4" t="s">
        <v>221</v>
      </c>
      <c r="C142" s="4" t="s">
        <v>60</v>
      </c>
      <c r="D142" s="4" t="s">
        <v>275</v>
      </c>
      <c r="E142" s="9" t="s">
        <v>276</v>
      </c>
      <c r="F142" s="11" t="s">
        <v>206</v>
      </c>
      <c r="G142" s="61">
        <v>8</v>
      </c>
      <c r="H142" s="32">
        <v>0.34139999999999993</v>
      </c>
      <c r="I142" s="13">
        <v>609.27729399999998</v>
      </c>
      <c r="J142" s="13">
        <v>4874.2183519999999</v>
      </c>
      <c r="K142" s="13"/>
      <c r="L142" s="13"/>
      <c r="M142" s="13">
        <v>609.27729399999998</v>
      </c>
      <c r="N142" s="13">
        <v>4874.2183519999999</v>
      </c>
    </row>
    <row r="143" spans="1:14" ht="25" hidden="1" outlineLevel="3" x14ac:dyDescent="0.25">
      <c r="A143" s="1" t="s">
        <v>277</v>
      </c>
      <c r="B143" s="3" t="s">
        <v>59</v>
      </c>
      <c r="C143" s="3" t="s">
        <v>60</v>
      </c>
      <c r="D143" s="3" t="s">
        <v>278</v>
      </c>
      <c r="E143" s="8" t="s">
        <v>279</v>
      </c>
      <c r="F143" s="10" t="s">
        <v>206</v>
      </c>
      <c r="G143" s="62">
        <v>8</v>
      </c>
      <c r="H143" s="31">
        <v>0.3413999999999997</v>
      </c>
      <c r="I143" s="12">
        <v>2857.1530566121992</v>
      </c>
      <c r="J143" s="12">
        <v>22857.224452897593</v>
      </c>
      <c r="K143" s="12">
        <v>22.615566888713147</v>
      </c>
      <c r="L143" s="12">
        <v>180.92453510970518</v>
      </c>
      <c r="M143" s="12">
        <v>2879.7686235009123</v>
      </c>
      <c r="N143" s="12">
        <v>23038.148988007299</v>
      </c>
    </row>
    <row r="144" spans="1:14" ht="25" hidden="1" outlineLevel="3" x14ac:dyDescent="0.25">
      <c r="A144" s="2" t="s">
        <v>280</v>
      </c>
      <c r="B144" s="4" t="s">
        <v>59</v>
      </c>
      <c r="C144" s="4" t="s">
        <v>60</v>
      </c>
      <c r="D144" s="4" t="s">
        <v>235</v>
      </c>
      <c r="E144" s="9" t="s">
        <v>236</v>
      </c>
      <c r="F144" s="11" t="s">
        <v>206</v>
      </c>
      <c r="G144" s="61">
        <v>84</v>
      </c>
      <c r="H144" s="32">
        <v>0.3413999999999997</v>
      </c>
      <c r="I144" s="13">
        <v>126.54531513599999</v>
      </c>
      <c r="J144" s="13">
        <v>10629.806471423999</v>
      </c>
      <c r="K144" s="13">
        <v>20.892953544941278</v>
      </c>
      <c r="L144" s="13">
        <v>1755.0080977750677</v>
      </c>
      <c r="M144" s="13">
        <v>147.43826868094126</v>
      </c>
      <c r="N144" s="13">
        <v>12384.814569199067</v>
      </c>
    </row>
    <row r="145" spans="1:14" ht="25" hidden="1" outlineLevel="3" x14ac:dyDescent="0.25">
      <c r="A145" s="1" t="s">
        <v>281</v>
      </c>
      <c r="B145" s="3" t="s">
        <v>59</v>
      </c>
      <c r="C145" s="3" t="s">
        <v>60</v>
      </c>
      <c r="D145" s="3" t="s">
        <v>250</v>
      </c>
      <c r="E145" s="8" t="s">
        <v>251</v>
      </c>
      <c r="F145" s="10" t="s">
        <v>206</v>
      </c>
      <c r="G145" s="62">
        <v>1</v>
      </c>
      <c r="H145" s="31">
        <v>0.34139999999999993</v>
      </c>
      <c r="I145" s="12">
        <v>1162.2316346557279</v>
      </c>
      <c r="J145" s="12">
        <v>1162.2316346557279</v>
      </c>
      <c r="K145" s="12">
        <v>48.265062681745121</v>
      </c>
      <c r="L145" s="12">
        <v>48.265062681745121</v>
      </c>
      <c r="M145" s="12">
        <v>1210.4966973374731</v>
      </c>
      <c r="N145" s="12">
        <v>1210.4966973374731</v>
      </c>
    </row>
    <row r="146" spans="1:14" ht="25" hidden="1" outlineLevel="3" x14ac:dyDescent="0.25">
      <c r="A146" s="2" t="s">
        <v>282</v>
      </c>
      <c r="B146" s="4" t="s">
        <v>59</v>
      </c>
      <c r="C146" s="4" t="s">
        <v>60</v>
      </c>
      <c r="D146" s="4" t="s">
        <v>250</v>
      </c>
      <c r="E146" s="9" t="s">
        <v>251</v>
      </c>
      <c r="F146" s="11" t="s">
        <v>206</v>
      </c>
      <c r="G146" s="61">
        <v>2</v>
      </c>
      <c r="H146" s="32">
        <v>0.34139999999999993</v>
      </c>
      <c r="I146" s="13">
        <v>1162.2316346557279</v>
      </c>
      <c r="J146" s="13">
        <v>2324.4632693114559</v>
      </c>
      <c r="K146" s="13">
        <v>48.265062681745121</v>
      </c>
      <c r="L146" s="13">
        <v>96.530125363490242</v>
      </c>
      <c r="M146" s="13">
        <v>1210.4966973374731</v>
      </c>
      <c r="N146" s="13">
        <v>2420.9933946749461</v>
      </c>
    </row>
    <row r="147" spans="1:14" ht="25" hidden="1" outlineLevel="3" x14ac:dyDescent="0.25">
      <c r="A147" s="1" t="s">
        <v>283</v>
      </c>
      <c r="B147" s="3" t="s">
        <v>59</v>
      </c>
      <c r="C147" s="3" t="s">
        <v>60</v>
      </c>
      <c r="D147" s="3" t="s">
        <v>250</v>
      </c>
      <c r="E147" s="8" t="s">
        <v>251</v>
      </c>
      <c r="F147" s="10" t="s">
        <v>206</v>
      </c>
      <c r="G147" s="62">
        <v>2</v>
      </c>
      <c r="H147" s="31">
        <v>0.34139999999999993</v>
      </c>
      <c r="I147" s="12">
        <v>1162.2316346557279</v>
      </c>
      <c r="J147" s="12">
        <v>2324.4632693114559</v>
      </c>
      <c r="K147" s="12">
        <v>48.265062681745121</v>
      </c>
      <c r="L147" s="12">
        <v>96.530125363490242</v>
      </c>
      <c r="M147" s="12">
        <v>1210.4966973374731</v>
      </c>
      <c r="N147" s="12">
        <v>2420.9933946749461</v>
      </c>
    </row>
    <row r="148" spans="1:14" ht="25" hidden="1" outlineLevel="3" x14ac:dyDescent="0.25">
      <c r="A148" s="2" t="s">
        <v>284</v>
      </c>
      <c r="B148" s="4" t="s">
        <v>59</v>
      </c>
      <c r="C148" s="4" t="s">
        <v>60</v>
      </c>
      <c r="D148" s="4" t="s">
        <v>250</v>
      </c>
      <c r="E148" s="9" t="s">
        <v>251</v>
      </c>
      <c r="F148" s="11" t="s">
        <v>206</v>
      </c>
      <c r="G148" s="61">
        <v>1</v>
      </c>
      <c r="H148" s="32">
        <v>0.34139999999999993</v>
      </c>
      <c r="I148" s="13">
        <v>1162.2316346557279</v>
      </c>
      <c r="J148" s="13">
        <v>1162.2316346557279</v>
      </c>
      <c r="K148" s="13">
        <v>48.265062681745121</v>
      </c>
      <c r="L148" s="13">
        <v>48.265062681745121</v>
      </c>
      <c r="M148" s="13">
        <v>1210.4966973374731</v>
      </c>
      <c r="N148" s="13">
        <v>1210.4966973374731</v>
      </c>
    </row>
    <row r="149" spans="1:14" ht="25" hidden="1" outlineLevel="3" x14ac:dyDescent="0.25">
      <c r="A149" s="1" t="s">
        <v>285</v>
      </c>
      <c r="B149" s="3" t="s">
        <v>59</v>
      </c>
      <c r="C149" s="3" t="s">
        <v>60</v>
      </c>
      <c r="D149" s="3" t="s">
        <v>250</v>
      </c>
      <c r="E149" s="8" t="s">
        <v>251</v>
      </c>
      <c r="F149" s="10" t="s">
        <v>206</v>
      </c>
      <c r="G149" s="62">
        <v>1</v>
      </c>
      <c r="H149" s="31">
        <v>0.34139999999999993</v>
      </c>
      <c r="I149" s="12">
        <v>1162.2316346557279</v>
      </c>
      <c r="J149" s="12">
        <v>1162.2316346557279</v>
      </c>
      <c r="K149" s="12">
        <v>48.265062681745121</v>
      </c>
      <c r="L149" s="12">
        <v>48.265062681745121</v>
      </c>
      <c r="M149" s="12">
        <v>1210.4966973374731</v>
      </c>
      <c r="N149" s="12">
        <v>1210.4966973374731</v>
      </c>
    </row>
    <row r="150" spans="1:14" ht="25" hidden="1" outlineLevel="3" x14ac:dyDescent="0.25">
      <c r="A150" s="2" t="s">
        <v>286</v>
      </c>
      <c r="B150" s="4" t="s">
        <v>59</v>
      </c>
      <c r="C150" s="4" t="s">
        <v>60</v>
      </c>
      <c r="D150" s="4" t="s">
        <v>250</v>
      </c>
      <c r="E150" s="9" t="s">
        <v>251</v>
      </c>
      <c r="F150" s="11" t="s">
        <v>206</v>
      </c>
      <c r="G150" s="61">
        <v>1</v>
      </c>
      <c r="H150" s="32">
        <v>0.34139999999999993</v>
      </c>
      <c r="I150" s="13">
        <v>1162.2316346557279</v>
      </c>
      <c r="J150" s="13">
        <v>1162.2316346557279</v>
      </c>
      <c r="K150" s="13">
        <v>48.265062681745121</v>
      </c>
      <c r="L150" s="13">
        <v>48.265062681745121</v>
      </c>
      <c r="M150" s="13">
        <v>1210.4966973374731</v>
      </c>
      <c r="N150" s="13">
        <v>1210.4966973374731</v>
      </c>
    </row>
    <row r="151" spans="1:14" ht="25" hidden="1" outlineLevel="3" x14ac:dyDescent="0.25">
      <c r="A151" s="1" t="s">
        <v>287</v>
      </c>
      <c r="B151" s="3" t="s">
        <v>59</v>
      </c>
      <c r="C151" s="3" t="s">
        <v>60</v>
      </c>
      <c r="D151" s="3" t="s">
        <v>250</v>
      </c>
      <c r="E151" s="8" t="s">
        <v>251</v>
      </c>
      <c r="F151" s="10" t="s">
        <v>206</v>
      </c>
      <c r="G151" s="62">
        <v>2</v>
      </c>
      <c r="H151" s="31">
        <v>0.34139999999999993</v>
      </c>
      <c r="I151" s="12">
        <v>1162.2316346557279</v>
      </c>
      <c r="J151" s="12">
        <v>2324.4632693114559</v>
      </c>
      <c r="K151" s="12">
        <v>48.265062681745121</v>
      </c>
      <c r="L151" s="12">
        <v>96.530125363490242</v>
      </c>
      <c r="M151" s="12">
        <v>1210.4966973374731</v>
      </c>
      <c r="N151" s="12">
        <v>2420.9933946749461</v>
      </c>
    </row>
    <row r="152" spans="1:14" ht="25" hidden="1" outlineLevel="3" x14ac:dyDescent="0.25">
      <c r="A152" s="2" t="s">
        <v>288</v>
      </c>
      <c r="B152" s="4" t="s">
        <v>59</v>
      </c>
      <c r="C152" s="4" t="s">
        <v>60</v>
      </c>
      <c r="D152" s="4" t="s">
        <v>250</v>
      </c>
      <c r="E152" s="9" t="s">
        <v>251</v>
      </c>
      <c r="F152" s="11" t="s">
        <v>206</v>
      </c>
      <c r="G152" s="61">
        <v>2</v>
      </c>
      <c r="H152" s="32">
        <v>0.34139999999999993</v>
      </c>
      <c r="I152" s="13">
        <v>1162.2316346557279</v>
      </c>
      <c r="J152" s="13">
        <v>2324.4632693114559</v>
      </c>
      <c r="K152" s="13">
        <v>48.265062681745121</v>
      </c>
      <c r="L152" s="13">
        <v>96.530125363490242</v>
      </c>
      <c r="M152" s="13">
        <v>1210.4966973374731</v>
      </c>
      <c r="N152" s="13">
        <v>2420.9933946749461</v>
      </c>
    </row>
    <row r="153" spans="1:14" ht="25" hidden="1" outlineLevel="3" x14ac:dyDescent="0.25">
      <c r="A153" s="1" t="s">
        <v>289</v>
      </c>
      <c r="B153" s="3" t="s">
        <v>59</v>
      </c>
      <c r="C153" s="3" t="s">
        <v>60</v>
      </c>
      <c r="D153" s="3" t="s">
        <v>278</v>
      </c>
      <c r="E153" s="8" t="s">
        <v>279</v>
      </c>
      <c r="F153" s="10" t="s">
        <v>206</v>
      </c>
      <c r="G153" s="62">
        <v>4</v>
      </c>
      <c r="H153" s="31">
        <v>0.3413999999999997</v>
      </c>
      <c r="I153" s="12">
        <v>2857.1530566121992</v>
      </c>
      <c r="J153" s="12">
        <v>11428.612226448797</v>
      </c>
      <c r="K153" s="12">
        <v>22.615566888713147</v>
      </c>
      <c r="L153" s="12">
        <v>90.462267554852588</v>
      </c>
      <c r="M153" s="12">
        <v>2879.7686235009123</v>
      </c>
      <c r="N153" s="12">
        <v>11519.074494003649</v>
      </c>
    </row>
    <row r="154" spans="1:14" ht="25" hidden="1" outlineLevel="3" x14ac:dyDescent="0.25">
      <c r="A154" s="2" t="s">
        <v>290</v>
      </c>
      <c r="B154" s="4" t="s">
        <v>59</v>
      </c>
      <c r="C154" s="4" t="s">
        <v>60</v>
      </c>
      <c r="D154" s="4" t="s">
        <v>291</v>
      </c>
      <c r="E154" s="9" t="s">
        <v>292</v>
      </c>
      <c r="F154" s="11" t="s">
        <v>206</v>
      </c>
      <c r="G154" s="61">
        <v>3</v>
      </c>
      <c r="H154" s="32">
        <v>0.34140000000000015</v>
      </c>
      <c r="I154" s="13">
        <v>741.05767616059995</v>
      </c>
      <c r="J154" s="13">
        <v>2223.1730284818</v>
      </c>
      <c r="K154" s="13">
        <v>49.537126638069822</v>
      </c>
      <c r="L154" s="13">
        <v>148.61137991420946</v>
      </c>
      <c r="M154" s="13">
        <v>790.59480279866978</v>
      </c>
      <c r="N154" s="13">
        <v>2371.7844083960094</v>
      </c>
    </row>
    <row r="155" spans="1:14" hidden="1" outlineLevel="2" collapsed="1" x14ac:dyDescent="0.25">
      <c r="A155" s="14" t="s">
        <v>293</v>
      </c>
      <c r="B155" s="50"/>
      <c r="C155" s="51"/>
      <c r="D155" s="51"/>
      <c r="E155" s="51" t="s">
        <v>294</v>
      </c>
      <c r="F155" s="15"/>
      <c r="G155" s="60"/>
      <c r="H155" s="30">
        <v>0.3413999999999997</v>
      </c>
      <c r="I155" s="16"/>
      <c r="J155" s="16">
        <v>16088.847497893259</v>
      </c>
      <c r="K155" s="16"/>
      <c r="L155" s="16">
        <v>1992.6245171659739</v>
      </c>
      <c r="M155" s="16"/>
      <c r="N155" s="16">
        <v>18081.472015059233</v>
      </c>
    </row>
    <row r="156" spans="1:14" ht="25" hidden="1" outlineLevel="3" x14ac:dyDescent="0.25">
      <c r="A156" s="1" t="s">
        <v>295</v>
      </c>
      <c r="B156" s="3" t="s">
        <v>59</v>
      </c>
      <c r="C156" s="3" t="s">
        <v>60</v>
      </c>
      <c r="D156" s="3" t="s">
        <v>296</v>
      </c>
      <c r="E156" s="8" t="s">
        <v>297</v>
      </c>
      <c r="F156" s="10" t="s">
        <v>153</v>
      </c>
      <c r="G156" s="62">
        <v>13.41</v>
      </c>
      <c r="H156" s="31">
        <v>0.3413999999999997</v>
      </c>
      <c r="I156" s="12">
        <v>1199.7649140859999</v>
      </c>
      <c r="J156" s="12">
        <v>16088.847497893259</v>
      </c>
      <c r="K156" s="12">
        <v>148.59243230171319</v>
      </c>
      <c r="L156" s="12">
        <v>1992.6245171659739</v>
      </c>
      <c r="M156" s="12">
        <v>1348.3573463877131</v>
      </c>
      <c r="N156" s="12">
        <v>18081.472015059233</v>
      </c>
    </row>
    <row r="157" spans="1:14" hidden="1" outlineLevel="2" collapsed="1" x14ac:dyDescent="0.25">
      <c r="A157" s="14" t="s">
        <v>298</v>
      </c>
      <c r="B157" s="50"/>
      <c r="C157" s="51"/>
      <c r="D157" s="51"/>
      <c r="E157" s="51" t="s">
        <v>299</v>
      </c>
      <c r="F157" s="15"/>
      <c r="G157" s="60"/>
      <c r="H157" s="30">
        <v>0.34139999999999993</v>
      </c>
      <c r="I157" s="16"/>
      <c r="J157" s="16">
        <v>8124.8112653042308</v>
      </c>
      <c r="K157" s="16"/>
      <c r="L157" s="16">
        <v>1406.413674697345</v>
      </c>
      <c r="M157" s="16"/>
      <c r="N157" s="16">
        <v>9531.2249400015771</v>
      </c>
    </row>
    <row r="158" spans="1:14" ht="25" hidden="1" outlineLevel="3" x14ac:dyDescent="0.25">
      <c r="A158" s="2" t="s">
        <v>300</v>
      </c>
      <c r="B158" s="4" t="s">
        <v>59</v>
      </c>
      <c r="C158" s="4" t="s">
        <v>60</v>
      </c>
      <c r="D158" s="4" t="s">
        <v>301</v>
      </c>
      <c r="E158" s="9" t="s">
        <v>302</v>
      </c>
      <c r="F158" s="11" t="s">
        <v>206</v>
      </c>
      <c r="G158" s="61">
        <v>1</v>
      </c>
      <c r="H158" s="32">
        <v>0.3413999999999997</v>
      </c>
      <c r="I158" s="13">
        <v>188.17012853259999</v>
      </c>
      <c r="J158" s="13">
        <v>188.17012853259999</v>
      </c>
      <c r="K158" s="13">
        <v>25.912158633292705</v>
      </c>
      <c r="L158" s="13">
        <v>25.912158633292705</v>
      </c>
      <c r="M158" s="13">
        <v>214.08228716589269</v>
      </c>
      <c r="N158" s="13">
        <v>214.08228716589269</v>
      </c>
    </row>
    <row r="159" spans="1:14" ht="25" hidden="1" outlineLevel="3" x14ac:dyDescent="0.25">
      <c r="A159" s="1" t="s">
        <v>303</v>
      </c>
      <c r="B159" s="3" t="s">
        <v>59</v>
      </c>
      <c r="C159" s="3" t="s">
        <v>60</v>
      </c>
      <c r="D159" s="3" t="s">
        <v>301</v>
      </c>
      <c r="E159" s="8" t="s">
        <v>302</v>
      </c>
      <c r="F159" s="10" t="s">
        <v>206</v>
      </c>
      <c r="G159" s="62">
        <v>1</v>
      </c>
      <c r="H159" s="31">
        <v>0.3413999999999997</v>
      </c>
      <c r="I159" s="12">
        <v>188.17012853259999</v>
      </c>
      <c r="J159" s="12">
        <v>188.17012853259999</v>
      </c>
      <c r="K159" s="12">
        <v>25.912158633292705</v>
      </c>
      <c r="L159" s="12">
        <v>25.912158633292705</v>
      </c>
      <c r="M159" s="12">
        <v>214.08228716589269</v>
      </c>
      <c r="N159" s="12">
        <v>214.08228716589269</v>
      </c>
    </row>
    <row r="160" spans="1:14" ht="25" hidden="1" outlineLevel="3" x14ac:dyDescent="0.25">
      <c r="A160" s="2" t="s">
        <v>304</v>
      </c>
      <c r="B160" s="4" t="s">
        <v>59</v>
      </c>
      <c r="C160" s="4" t="s">
        <v>60</v>
      </c>
      <c r="D160" s="4" t="s">
        <v>301</v>
      </c>
      <c r="E160" s="9" t="s">
        <v>302</v>
      </c>
      <c r="F160" s="11" t="s">
        <v>206</v>
      </c>
      <c r="G160" s="61">
        <v>1</v>
      </c>
      <c r="H160" s="32">
        <v>0.3413999999999997</v>
      </c>
      <c r="I160" s="13">
        <v>188.17012853259999</v>
      </c>
      <c r="J160" s="13">
        <v>188.17012853259999</v>
      </c>
      <c r="K160" s="13">
        <v>25.912158633292705</v>
      </c>
      <c r="L160" s="13">
        <v>25.912158633292705</v>
      </c>
      <c r="M160" s="13">
        <v>214.08228716589269</v>
      </c>
      <c r="N160" s="13">
        <v>214.08228716589269</v>
      </c>
    </row>
    <row r="161" spans="1:14" ht="25" hidden="1" outlineLevel="3" x14ac:dyDescent="0.25">
      <c r="A161" s="1" t="s">
        <v>305</v>
      </c>
      <c r="B161" s="3" t="s">
        <v>59</v>
      </c>
      <c r="C161" s="3" t="s">
        <v>60</v>
      </c>
      <c r="D161" s="3" t="s">
        <v>301</v>
      </c>
      <c r="E161" s="8" t="s">
        <v>302</v>
      </c>
      <c r="F161" s="10" t="s">
        <v>206</v>
      </c>
      <c r="G161" s="62">
        <v>1</v>
      </c>
      <c r="H161" s="31">
        <v>0.3413999999999997</v>
      </c>
      <c r="I161" s="12">
        <v>188.17012853259999</v>
      </c>
      <c r="J161" s="12">
        <v>188.17012853259999</v>
      </c>
      <c r="K161" s="12">
        <v>25.912158633292705</v>
      </c>
      <c r="L161" s="12">
        <v>25.912158633292705</v>
      </c>
      <c r="M161" s="12">
        <v>214.08228716589269</v>
      </c>
      <c r="N161" s="12">
        <v>214.08228716589269</v>
      </c>
    </row>
    <row r="162" spans="1:14" ht="25" hidden="1" outlineLevel="3" x14ac:dyDescent="0.25">
      <c r="A162" s="2" t="s">
        <v>306</v>
      </c>
      <c r="B162" s="4" t="s">
        <v>59</v>
      </c>
      <c r="C162" s="4" t="s">
        <v>60</v>
      </c>
      <c r="D162" s="4" t="s">
        <v>301</v>
      </c>
      <c r="E162" s="9" t="s">
        <v>302</v>
      </c>
      <c r="F162" s="11" t="s">
        <v>206</v>
      </c>
      <c r="G162" s="61">
        <v>1</v>
      </c>
      <c r="H162" s="32">
        <v>0.3413999999999997</v>
      </c>
      <c r="I162" s="13">
        <v>188.17012853259999</v>
      </c>
      <c r="J162" s="13">
        <v>188.17012853259999</v>
      </c>
      <c r="K162" s="13">
        <v>25.912158633292705</v>
      </c>
      <c r="L162" s="13">
        <v>25.912158633292705</v>
      </c>
      <c r="M162" s="13">
        <v>214.08228716589269</v>
      </c>
      <c r="N162" s="13">
        <v>214.08228716589269</v>
      </c>
    </row>
    <row r="163" spans="1:14" ht="25" hidden="1" outlineLevel="3" x14ac:dyDescent="0.25">
      <c r="A163" s="1" t="s">
        <v>307</v>
      </c>
      <c r="B163" s="3" t="s">
        <v>59</v>
      </c>
      <c r="C163" s="3" t="s">
        <v>60</v>
      </c>
      <c r="D163" s="3" t="s">
        <v>301</v>
      </c>
      <c r="E163" s="8" t="s">
        <v>302</v>
      </c>
      <c r="F163" s="10" t="s">
        <v>206</v>
      </c>
      <c r="G163" s="62">
        <v>1</v>
      </c>
      <c r="H163" s="31">
        <v>0.3413999999999997</v>
      </c>
      <c r="I163" s="12">
        <v>188.17012853259999</v>
      </c>
      <c r="J163" s="12">
        <v>188.17012853259999</v>
      </c>
      <c r="K163" s="12">
        <v>25.912158633292705</v>
      </c>
      <c r="L163" s="12">
        <v>25.912158633292705</v>
      </c>
      <c r="M163" s="12">
        <v>214.08228716589269</v>
      </c>
      <c r="N163" s="12">
        <v>214.08228716589269</v>
      </c>
    </row>
    <row r="164" spans="1:14" ht="25" hidden="1" outlineLevel="3" x14ac:dyDescent="0.25">
      <c r="A164" s="2" t="s">
        <v>308</v>
      </c>
      <c r="B164" s="4" t="s">
        <v>59</v>
      </c>
      <c r="C164" s="4" t="s">
        <v>60</v>
      </c>
      <c r="D164" s="4" t="s">
        <v>301</v>
      </c>
      <c r="E164" s="9" t="s">
        <v>302</v>
      </c>
      <c r="F164" s="11" t="s">
        <v>206</v>
      </c>
      <c r="G164" s="61">
        <v>1</v>
      </c>
      <c r="H164" s="32">
        <v>0.3413999999999997</v>
      </c>
      <c r="I164" s="13">
        <v>188.17012853259999</v>
      </c>
      <c r="J164" s="13">
        <v>188.17012853259999</v>
      </c>
      <c r="K164" s="13">
        <v>25.912158633292705</v>
      </c>
      <c r="L164" s="13">
        <v>25.912158633292705</v>
      </c>
      <c r="M164" s="13">
        <v>214.08228716589269</v>
      </c>
      <c r="N164" s="13">
        <v>214.08228716589269</v>
      </c>
    </row>
    <row r="165" spans="1:14" ht="25" hidden="1" outlineLevel="3" x14ac:dyDescent="0.25">
      <c r="A165" s="1" t="s">
        <v>309</v>
      </c>
      <c r="B165" s="3" t="s">
        <v>59</v>
      </c>
      <c r="C165" s="3" t="s">
        <v>60</v>
      </c>
      <c r="D165" s="3" t="s">
        <v>301</v>
      </c>
      <c r="E165" s="8" t="s">
        <v>302</v>
      </c>
      <c r="F165" s="10" t="s">
        <v>206</v>
      </c>
      <c r="G165" s="62">
        <v>1</v>
      </c>
      <c r="H165" s="31">
        <v>0.3413999999999997</v>
      </c>
      <c r="I165" s="12">
        <v>188.17012853259999</v>
      </c>
      <c r="J165" s="12">
        <v>188.17012853259999</v>
      </c>
      <c r="K165" s="12">
        <v>25.912158633292705</v>
      </c>
      <c r="L165" s="12">
        <v>25.912158633292705</v>
      </c>
      <c r="M165" s="12">
        <v>214.08228716589269</v>
      </c>
      <c r="N165" s="12">
        <v>214.08228716589269</v>
      </c>
    </row>
    <row r="166" spans="1:14" ht="25" hidden="1" outlineLevel="3" x14ac:dyDescent="0.25">
      <c r="A166" s="2" t="s">
        <v>310</v>
      </c>
      <c r="B166" s="4" t="s">
        <v>59</v>
      </c>
      <c r="C166" s="4" t="s">
        <v>60</v>
      </c>
      <c r="D166" s="4" t="s">
        <v>301</v>
      </c>
      <c r="E166" s="9" t="s">
        <v>302</v>
      </c>
      <c r="F166" s="11" t="s">
        <v>206</v>
      </c>
      <c r="G166" s="61">
        <v>1</v>
      </c>
      <c r="H166" s="32">
        <v>0.3413999999999997</v>
      </c>
      <c r="I166" s="13">
        <v>188.17012853259999</v>
      </c>
      <c r="J166" s="13">
        <v>188.17012853259999</v>
      </c>
      <c r="K166" s="13">
        <v>25.912158633292705</v>
      </c>
      <c r="L166" s="13">
        <v>25.912158633292705</v>
      </c>
      <c r="M166" s="13">
        <v>214.08228716589269</v>
      </c>
      <c r="N166" s="13">
        <v>214.08228716589269</v>
      </c>
    </row>
    <row r="167" spans="1:14" ht="25" hidden="1" outlineLevel="3" x14ac:dyDescent="0.25">
      <c r="A167" s="1" t="s">
        <v>311</v>
      </c>
      <c r="B167" s="3" t="s">
        <v>59</v>
      </c>
      <c r="C167" s="3" t="s">
        <v>60</v>
      </c>
      <c r="D167" s="3" t="s">
        <v>301</v>
      </c>
      <c r="E167" s="8" t="s">
        <v>302</v>
      </c>
      <c r="F167" s="10" t="s">
        <v>206</v>
      </c>
      <c r="G167" s="62">
        <v>1</v>
      </c>
      <c r="H167" s="31">
        <v>0.3413999999999997</v>
      </c>
      <c r="I167" s="12">
        <v>188.17012853259999</v>
      </c>
      <c r="J167" s="12">
        <v>188.17012853259999</v>
      </c>
      <c r="K167" s="12">
        <v>25.912158633292705</v>
      </c>
      <c r="L167" s="12">
        <v>25.912158633292705</v>
      </c>
      <c r="M167" s="12">
        <v>214.08228716589269</v>
      </c>
      <c r="N167" s="12">
        <v>214.08228716589269</v>
      </c>
    </row>
    <row r="168" spans="1:14" ht="25" hidden="1" outlineLevel="3" x14ac:dyDescent="0.25">
      <c r="A168" s="2" t="s">
        <v>312</v>
      </c>
      <c r="B168" s="4" t="s">
        <v>59</v>
      </c>
      <c r="C168" s="4" t="s">
        <v>60</v>
      </c>
      <c r="D168" s="4" t="s">
        <v>301</v>
      </c>
      <c r="E168" s="9" t="s">
        <v>302</v>
      </c>
      <c r="F168" s="11" t="s">
        <v>206</v>
      </c>
      <c r="G168" s="61">
        <v>1</v>
      </c>
      <c r="H168" s="32">
        <v>0.3413999999999997</v>
      </c>
      <c r="I168" s="13">
        <v>188.17012853259999</v>
      </c>
      <c r="J168" s="13">
        <v>188.17012853259999</v>
      </c>
      <c r="K168" s="13">
        <v>25.912158633292705</v>
      </c>
      <c r="L168" s="13">
        <v>25.912158633292705</v>
      </c>
      <c r="M168" s="13">
        <v>214.08228716589269</v>
      </c>
      <c r="N168" s="13">
        <v>214.08228716589269</v>
      </c>
    </row>
    <row r="169" spans="1:14" ht="25" hidden="1" outlineLevel="3" x14ac:dyDescent="0.25">
      <c r="A169" s="1" t="s">
        <v>313</v>
      </c>
      <c r="B169" s="3" t="s">
        <v>59</v>
      </c>
      <c r="C169" s="3" t="s">
        <v>60</v>
      </c>
      <c r="D169" s="3" t="s">
        <v>301</v>
      </c>
      <c r="E169" s="8" t="s">
        <v>302</v>
      </c>
      <c r="F169" s="10" t="s">
        <v>206</v>
      </c>
      <c r="G169" s="62">
        <v>1</v>
      </c>
      <c r="H169" s="31">
        <v>0.3413999999999997</v>
      </c>
      <c r="I169" s="12">
        <v>188.17012853259999</v>
      </c>
      <c r="J169" s="12">
        <v>188.17012853259999</v>
      </c>
      <c r="K169" s="12">
        <v>25.912158633292705</v>
      </c>
      <c r="L169" s="12">
        <v>25.912158633292705</v>
      </c>
      <c r="M169" s="12">
        <v>214.08228716589269</v>
      </c>
      <c r="N169" s="12">
        <v>214.08228716589269</v>
      </c>
    </row>
    <row r="170" spans="1:14" ht="25" hidden="1" outlineLevel="3" x14ac:dyDescent="0.25">
      <c r="A170" s="2" t="s">
        <v>314</v>
      </c>
      <c r="B170" s="4" t="s">
        <v>59</v>
      </c>
      <c r="C170" s="4" t="s">
        <v>60</v>
      </c>
      <c r="D170" s="4" t="s">
        <v>301</v>
      </c>
      <c r="E170" s="9" t="s">
        <v>302</v>
      </c>
      <c r="F170" s="11" t="s">
        <v>206</v>
      </c>
      <c r="G170" s="61">
        <v>1</v>
      </c>
      <c r="H170" s="32">
        <v>0.3413999999999997</v>
      </c>
      <c r="I170" s="13">
        <v>188.17012853259999</v>
      </c>
      <c r="J170" s="13">
        <v>188.17012853259999</v>
      </c>
      <c r="K170" s="13">
        <v>25.912158633292705</v>
      </c>
      <c r="L170" s="13">
        <v>25.912158633292705</v>
      </c>
      <c r="M170" s="13">
        <v>214.08228716589269</v>
      </c>
      <c r="N170" s="13">
        <v>214.08228716589269</v>
      </c>
    </row>
    <row r="171" spans="1:14" ht="25" hidden="1" outlineLevel="3" x14ac:dyDescent="0.25">
      <c r="A171" s="1" t="s">
        <v>315</v>
      </c>
      <c r="B171" s="3" t="s">
        <v>59</v>
      </c>
      <c r="C171" s="3" t="s">
        <v>60</v>
      </c>
      <c r="D171" s="3" t="s">
        <v>301</v>
      </c>
      <c r="E171" s="8" t="s">
        <v>302</v>
      </c>
      <c r="F171" s="10" t="s">
        <v>206</v>
      </c>
      <c r="G171" s="62">
        <v>1</v>
      </c>
      <c r="H171" s="31">
        <v>0.3413999999999997</v>
      </c>
      <c r="I171" s="12">
        <v>188.17012853259999</v>
      </c>
      <c r="J171" s="12">
        <v>188.17012853259999</v>
      </c>
      <c r="K171" s="12">
        <v>25.912158633292705</v>
      </c>
      <c r="L171" s="12">
        <v>25.912158633292705</v>
      </c>
      <c r="M171" s="12">
        <v>214.08228716589269</v>
      </c>
      <c r="N171" s="12">
        <v>214.08228716589269</v>
      </c>
    </row>
    <row r="172" spans="1:14" ht="25" hidden="1" outlineLevel="3" x14ac:dyDescent="0.25">
      <c r="A172" s="2" t="s">
        <v>316</v>
      </c>
      <c r="B172" s="4" t="s">
        <v>59</v>
      </c>
      <c r="C172" s="4" t="s">
        <v>60</v>
      </c>
      <c r="D172" s="4" t="s">
        <v>301</v>
      </c>
      <c r="E172" s="9" t="s">
        <v>302</v>
      </c>
      <c r="F172" s="11" t="s">
        <v>206</v>
      </c>
      <c r="G172" s="61">
        <v>1</v>
      </c>
      <c r="H172" s="32">
        <v>0.3413999999999997</v>
      </c>
      <c r="I172" s="13">
        <v>188.17012853259999</v>
      </c>
      <c r="J172" s="13">
        <v>188.17012853259999</v>
      </c>
      <c r="K172" s="13">
        <v>25.912158633292705</v>
      </c>
      <c r="L172" s="13">
        <v>25.912158633292705</v>
      </c>
      <c r="M172" s="13">
        <v>214.08228716589269</v>
      </c>
      <c r="N172" s="13">
        <v>214.08228716589269</v>
      </c>
    </row>
    <row r="173" spans="1:14" ht="25" hidden="1" outlineLevel="3" x14ac:dyDescent="0.25">
      <c r="A173" s="1" t="s">
        <v>317</v>
      </c>
      <c r="B173" s="3" t="s">
        <v>59</v>
      </c>
      <c r="C173" s="3" t="s">
        <v>60</v>
      </c>
      <c r="D173" s="3" t="s">
        <v>301</v>
      </c>
      <c r="E173" s="8" t="s">
        <v>302</v>
      </c>
      <c r="F173" s="10" t="s">
        <v>206</v>
      </c>
      <c r="G173" s="62">
        <v>1</v>
      </c>
      <c r="H173" s="31">
        <v>0.3413999999999997</v>
      </c>
      <c r="I173" s="12">
        <v>188.17012853259999</v>
      </c>
      <c r="J173" s="12">
        <v>188.17012853259999</v>
      </c>
      <c r="K173" s="12">
        <v>25.912158633292705</v>
      </c>
      <c r="L173" s="12">
        <v>25.912158633292705</v>
      </c>
      <c r="M173" s="12">
        <v>214.08228716589269</v>
      </c>
      <c r="N173" s="12">
        <v>214.08228716589269</v>
      </c>
    </row>
    <row r="174" spans="1:14" ht="25" hidden="1" outlineLevel="3" x14ac:dyDescent="0.25">
      <c r="A174" s="2" t="s">
        <v>318</v>
      </c>
      <c r="B174" s="4" t="s">
        <v>59</v>
      </c>
      <c r="C174" s="4" t="s">
        <v>60</v>
      </c>
      <c r="D174" s="4" t="s">
        <v>301</v>
      </c>
      <c r="E174" s="9" t="s">
        <v>302</v>
      </c>
      <c r="F174" s="11" t="s">
        <v>206</v>
      </c>
      <c r="G174" s="61">
        <v>1</v>
      </c>
      <c r="H174" s="32">
        <v>0.3413999999999997</v>
      </c>
      <c r="I174" s="13">
        <v>188.17012853259999</v>
      </c>
      <c r="J174" s="13">
        <v>188.17012853259999</v>
      </c>
      <c r="K174" s="13">
        <v>25.912158633292705</v>
      </c>
      <c r="L174" s="13">
        <v>25.912158633292705</v>
      </c>
      <c r="M174" s="13">
        <v>214.08228716589269</v>
      </c>
      <c r="N174" s="13">
        <v>214.08228716589269</v>
      </c>
    </row>
    <row r="175" spans="1:14" ht="25" hidden="1" outlineLevel="3" x14ac:dyDescent="0.25">
      <c r="A175" s="1" t="s">
        <v>319</v>
      </c>
      <c r="B175" s="3" t="s">
        <v>59</v>
      </c>
      <c r="C175" s="3" t="s">
        <v>60</v>
      </c>
      <c r="D175" s="3" t="s">
        <v>301</v>
      </c>
      <c r="E175" s="8" t="s">
        <v>302</v>
      </c>
      <c r="F175" s="10" t="s">
        <v>206</v>
      </c>
      <c r="G175" s="62">
        <v>1</v>
      </c>
      <c r="H175" s="31">
        <v>0.3413999999999997</v>
      </c>
      <c r="I175" s="12">
        <v>188.17012853259999</v>
      </c>
      <c r="J175" s="12">
        <v>188.17012853259999</v>
      </c>
      <c r="K175" s="12">
        <v>25.912158633292705</v>
      </c>
      <c r="L175" s="12">
        <v>25.912158633292705</v>
      </c>
      <c r="M175" s="12">
        <v>214.08228716589269</v>
      </c>
      <c r="N175" s="12">
        <v>214.08228716589269</v>
      </c>
    </row>
    <row r="176" spans="1:14" ht="25" hidden="1" outlineLevel="3" x14ac:dyDescent="0.25">
      <c r="A176" s="2" t="s">
        <v>320</v>
      </c>
      <c r="B176" s="4" t="s">
        <v>59</v>
      </c>
      <c r="C176" s="4" t="s">
        <v>60</v>
      </c>
      <c r="D176" s="4" t="s">
        <v>321</v>
      </c>
      <c r="E176" s="9" t="s">
        <v>322</v>
      </c>
      <c r="F176" s="11" t="s">
        <v>72</v>
      </c>
      <c r="G176" s="61">
        <v>6.97</v>
      </c>
      <c r="H176" s="32">
        <v>0.34140000000000037</v>
      </c>
      <c r="I176" s="13">
        <v>19.639151681799998</v>
      </c>
      <c r="J176" s="13">
        <v>136.88488722214598</v>
      </c>
      <c r="K176" s="13">
        <v>3.8965130960789089</v>
      </c>
      <c r="L176" s="13">
        <v>27.158696279670011</v>
      </c>
      <c r="M176" s="13">
        <v>23.535664777878907</v>
      </c>
      <c r="N176" s="13">
        <v>164.04358350181599</v>
      </c>
    </row>
    <row r="177" spans="1:14" ht="25" hidden="1" outlineLevel="3" x14ac:dyDescent="0.25">
      <c r="A177" s="1" t="s">
        <v>323</v>
      </c>
      <c r="B177" s="3" t="s">
        <v>59</v>
      </c>
      <c r="C177" s="3" t="s">
        <v>60</v>
      </c>
      <c r="D177" s="3" t="s">
        <v>321</v>
      </c>
      <c r="E177" s="8" t="s">
        <v>322</v>
      </c>
      <c r="F177" s="10" t="s">
        <v>72</v>
      </c>
      <c r="G177" s="62">
        <v>6.39</v>
      </c>
      <c r="H177" s="31">
        <v>0.34139999999999993</v>
      </c>
      <c r="I177" s="12">
        <v>19.639151681799998</v>
      </c>
      <c r="J177" s="12">
        <v>125.49417924670198</v>
      </c>
      <c r="K177" s="12">
        <v>3.8965130960789089</v>
      </c>
      <c r="L177" s="12">
        <v>24.898718683944224</v>
      </c>
      <c r="M177" s="12">
        <v>23.535664777878907</v>
      </c>
      <c r="N177" s="12">
        <v>150.3928979306462</v>
      </c>
    </row>
    <row r="178" spans="1:14" ht="25" hidden="1" outlineLevel="3" x14ac:dyDescent="0.25">
      <c r="A178" s="2" t="s">
        <v>324</v>
      </c>
      <c r="B178" s="4" t="s">
        <v>59</v>
      </c>
      <c r="C178" s="4" t="s">
        <v>60</v>
      </c>
      <c r="D178" s="4" t="s">
        <v>321</v>
      </c>
      <c r="E178" s="9" t="s">
        <v>322</v>
      </c>
      <c r="F178" s="11" t="s">
        <v>72</v>
      </c>
      <c r="G178" s="61">
        <v>22.51</v>
      </c>
      <c r="H178" s="32">
        <v>0.34140000000000015</v>
      </c>
      <c r="I178" s="13">
        <v>19.639151681799998</v>
      </c>
      <c r="J178" s="13">
        <v>442.07730435731798</v>
      </c>
      <c r="K178" s="13">
        <v>3.8965130960789089</v>
      </c>
      <c r="L178" s="13">
        <v>87.710509792736275</v>
      </c>
      <c r="M178" s="13">
        <v>23.535664777878907</v>
      </c>
      <c r="N178" s="13">
        <v>529.78781415005426</v>
      </c>
    </row>
    <row r="179" spans="1:14" ht="25" hidden="1" outlineLevel="3" x14ac:dyDescent="0.25">
      <c r="A179" s="1" t="s">
        <v>325</v>
      </c>
      <c r="B179" s="3" t="s">
        <v>59</v>
      </c>
      <c r="C179" s="3" t="s">
        <v>60</v>
      </c>
      <c r="D179" s="3" t="s">
        <v>321</v>
      </c>
      <c r="E179" s="8" t="s">
        <v>322</v>
      </c>
      <c r="F179" s="10" t="s">
        <v>72</v>
      </c>
      <c r="G179" s="62">
        <v>13.93</v>
      </c>
      <c r="H179" s="31">
        <v>0.34140000000000015</v>
      </c>
      <c r="I179" s="12">
        <v>19.639151681799998</v>
      </c>
      <c r="J179" s="12">
        <v>273.57338292747397</v>
      </c>
      <c r="K179" s="12">
        <v>3.8965130960789089</v>
      </c>
      <c r="L179" s="12">
        <v>54.278427428379189</v>
      </c>
      <c r="M179" s="12">
        <v>23.535664777878907</v>
      </c>
      <c r="N179" s="12">
        <v>327.85181035585316</v>
      </c>
    </row>
    <row r="180" spans="1:14" ht="25" hidden="1" outlineLevel="3" x14ac:dyDescent="0.25">
      <c r="A180" s="2" t="s">
        <v>326</v>
      </c>
      <c r="B180" s="4" t="s">
        <v>59</v>
      </c>
      <c r="C180" s="4" t="s">
        <v>60</v>
      </c>
      <c r="D180" s="4" t="s">
        <v>321</v>
      </c>
      <c r="E180" s="9" t="s">
        <v>322</v>
      </c>
      <c r="F180" s="11" t="s">
        <v>72</v>
      </c>
      <c r="G180" s="61">
        <v>190.47</v>
      </c>
      <c r="H180" s="32">
        <v>0.34140000000000015</v>
      </c>
      <c r="I180" s="13">
        <v>19.639151681799998</v>
      </c>
      <c r="J180" s="13">
        <v>3740.6692208324457</v>
      </c>
      <c r="K180" s="13">
        <v>3.8965130960789089</v>
      </c>
      <c r="L180" s="13">
        <v>742.16884941014996</v>
      </c>
      <c r="M180" s="13">
        <v>23.535664777878907</v>
      </c>
      <c r="N180" s="13">
        <v>4482.8380702425957</v>
      </c>
    </row>
    <row r="181" spans="1:14" ht="25" hidden="1" outlineLevel="3" x14ac:dyDescent="0.25">
      <c r="A181" s="1" t="s">
        <v>327</v>
      </c>
      <c r="B181" s="3" t="s">
        <v>59</v>
      </c>
      <c r="C181" s="3" t="s">
        <v>60</v>
      </c>
      <c r="D181" s="3" t="s">
        <v>321</v>
      </c>
      <c r="E181" s="8" t="s">
        <v>322</v>
      </c>
      <c r="F181" s="10" t="s">
        <v>72</v>
      </c>
      <c r="G181" s="62">
        <v>0.97</v>
      </c>
      <c r="H181" s="31">
        <v>0.34140000000000015</v>
      </c>
      <c r="I181" s="12">
        <v>19.639151681799998</v>
      </c>
      <c r="J181" s="12">
        <v>19.049977131345997</v>
      </c>
      <c r="K181" s="12">
        <v>3.8965130960789089</v>
      </c>
      <c r="L181" s="12">
        <v>3.7796177031965428</v>
      </c>
      <c r="M181" s="12">
        <v>23.535664777878907</v>
      </c>
      <c r="N181" s="12">
        <v>22.82959483454254</v>
      </c>
    </row>
    <row r="182" spans="1:14" hidden="1" outlineLevel="2" collapsed="1" x14ac:dyDescent="0.25">
      <c r="A182" s="14" t="s">
        <v>328</v>
      </c>
      <c r="B182" s="50" t="s">
        <v>56</v>
      </c>
      <c r="C182" s="51" t="s">
        <v>56</v>
      </c>
      <c r="D182" s="51" t="s">
        <v>56</v>
      </c>
      <c r="E182" s="51" t="s">
        <v>329</v>
      </c>
      <c r="F182" s="15" t="s">
        <v>56</v>
      </c>
      <c r="G182" s="60"/>
      <c r="H182" s="30">
        <v>0.34139999999999993</v>
      </c>
      <c r="I182" s="16"/>
      <c r="J182" s="16">
        <v>1242.5530750578005</v>
      </c>
      <c r="K182" s="16"/>
      <c r="L182" s="16">
        <v>2405.7559045725716</v>
      </c>
      <c r="M182" s="16"/>
      <c r="N182" s="16">
        <v>3648.3089796303721</v>
      </c>
    </row>
    <row r="183" spans="1:14" ht="25" hidden="1" outlineLevel="3" x14ac:dyDescent="0.25">
      <c r="A183" s="1" t="s">
        <v>330</v>
      </c>
      <c r="B183" s="3" t="s">
        <v>59</v>
      </c>
      <c r="C183" s="3" t="s">
        <v>60</v>
      </c>
      <c r="D183" s="3" t="s">
        <v>331</v>
      </c>
      <c r="E183" s="8" t="s">
        <v>332</v>
      </c>
      <c r="F183" s="10" t="s">
        <v>72</v>
      </c>
      <c r="G183" s="62">
        <v>791.82</v>
      </c>
      <c r="H183" s="31">
        <v>0.34139999999999993</v>
      </c>
      <c r="I183" s="12">
        <v>1.5692367900000004</v>
      </c>
      <c r="J183" s="12">
        <v>1242.5530750578005</v>
      </c>
      <c r="K183" s="12">
        <v>3.0382611004679996</v>
      </c>
      <c r="L183" s="12">
        <v>2405.7559045725716</v>
      </c>
      <c r="M183" s="12">
        <v>4.6074978904680002</v>
      </c>
      <c r="N183" s="12">
        <v>3648.3089796303721</v>
      </c>
    </row>
    <row r="184" spans="1:14" outlineLevel="1" collapsed="1" x14ac:dyDescent="0.25">
      <c r="A184" s="37" t="s">
        <v>333</v>
      </c>
      <c r="B184" s="48"/>
      <c r="C184" s="49"/>
      <c r="D184" s="49"/>
      <c r="E184" s="49" t="s">
        <v>334</v>
      </c>
      <c r="F184" s="38"/>
      <c r="G184" s="59"/>
      <c r="H184" s="39">
        <v>0.34140000000000015</v>
      </c>
      <c r="I184" s="40"/>
      <c r="J184" s="40">
        <v>704641.56129084667</v>
      </c>
      <c r="K184" s="40"/>
      <c r="L184" s="40">
        <v>217202.51530916605</v>
      </c>
      <c r="M184" s="40"/>
      <c r="N184" s="40">
        <v>267936.02000000008</v>
      </c>
    </row>
    <row r="185" spans="1:14" hidden="1" outlineLevel="2" collapsed="1" x14ac:dyDescent="0.25">
      <c r="A185" s="14" t="s">
        <v>335</v>
      </c>
      <c r="B185" s="50"/>
      <c r="C185" s="51"/>
      <c r="D185" s="51"/>
      <c r="E185" s="51" t="s">
        <v>68</v>
      </c>
      <c r="F185" s="15"/>
      <c r="G185" s="60"/>
      <c r="H185" s="30">
        <v>0.34140000000000015</v>
      </c>
      <c r="I185" s="16"/>
      <c r="J185" s="16">
        <v>329128.7904087397</v>
      </c>
      <c r="K185" s="16"/>
      <c r="L185" s="16">
        <v>51239.224476405121</v>
      </c>
      <c r="M185" s="16"/>
      <c r="N185" s="16">
        <v>380368.01488514483</v>
      </c>
    </row>
    <row r="186" spans="1:14" ht="37.5" hidden="1" outlineLevel="3" x14ac:dyDescent="0.25">
      <c r="A186" s="2" t="s">
        <v>336</v>
      </c>
      <c r="B186" s="4" t="s">
        <v>59</v>
      </c>
      <c r="C186" s="4" t="s">
        <v>60</v>
      </c>
      <c r="D186" s="4" t="s">
        <v>86</v>
      </c>
      <c r="E186" s="9" t="s">
        <v>87</v>
      </c>
      <c r="F186" s="11" t="s">
        <v>72</v>
      </c>
      <c r="G186" s="61">
        <v>539.48</v>
      </c>
      <c r="H186" s="32">
        <v>0.34139999999999993</v>
      </c>
      <c r="I186" s="13">
        <v>95.184132576179977</v>
      </c>
      <c r="J186" s="13">
        <v>51349.935842197578</v>
      </c>
      <c r="K186" s="13">
        <v>28.130095618264377</v>
      </c>
      <c r="L186" s="13">
        <v>15175.623984141261</v>
      </c>
      <c r="M186" s="13">
        <v>123.31422819444435</v>
      </c>
      <c r="N186" s="13">
        <v>66525.559826338838</v>
      </c>
    </row>
    <row r="187" spans="1:14" ht="25" hidden="1" outlineLevel="3" x14ac:dyDescent="0.25">
      <c r="A187" s="1" t="s">
        <v>337</v>
      </c>
      <c r="B187" s="3" t="s">
        <v>59</v>
      </c>
      <c r="C187" s="3" t="s">
        <v>60</v>
      </c>
      <c r="D187" s="3" t="s">
        <v>74</v>
      </c>
      <c r="E187" s="8" t="s">
        <v>75</v>
      </c>
      <c r="F187" s="10" t="s">
        <v>72</v>
      </c>
      <c r="G187" s="62">
        <v>539.48</v>
      </c>
      <c r="H187" s="31">
        <v>0.34139999999999993</v>
      </c>
      <c r="I187" s="12">
        <v>503.97516727599987</v>
      </c>
      <c r="J187" s="12">
        <v>271884.52324205643</v>
      </c>
      <c r="K187" s="12">
        <v>45.554998655897293</v>
      </c>
      <c r="L187" s="12">
        <v>24576.010674883437</v>
      </c>
      <c r="M187" s="12">
        <v>549.53016593189716</v>
      </c>
      <c r="N187" s="12">
        <v>296460.53391693986</v>
      </c>
    </row>
    <row r="188" spans="1:14" ht="25" hidden="1" outlineLevel="3" x14ac:dyDescent="0.25">
      <c r="A188" s="2" t="s">
        <v>338</v>
      </c>
      <c r="B188" s="4" t="s">
        <v>59</v>
      </c>
      <c r="C188" s="4" t="s">
        <v>60</v>
      </c>
      <c r="D188" s="4" t="s">
        <v>83</v>
      </c>
      <c r="E188" s="9" t="s">
        <v>84</v>
      </c>
      <c r="F188" s="11" t="s">
        <v>72</v>
      </c>
      <c r="G188" s="61">
        <v>539.48</v>
      </c>
      <c r="H188" s="32">
        <v>0.34140000000000037</v>
      </c>
      <c r="I188" s="13">
        <v>9.5865578934000002</v>
      </c>
      <c r="J188" s="13">
        <v>5171.7562523314327</v>
      </c>
      <c r="K188" s="13">
        <v>21.14545518043726</v>
      </c>
      <c r="L188" s="13">
        <v>11407.550160742292</v>
      </c>
      <c r="M188" s="13">
        <v>30.732013073837258</v>
      </c>
      <c r="N188" s="13">
        <v>16579.306413073726</v>
      </c>
    </row>
    <row r="189" spans="1:14" ht="37.5" hidden="1" outlineLevel="3" x14ac:dyDescent="0.25">
      <c r="A189" s="1" t="s">
        <v>339</v>
      </c>
      <c r="B189" s="3" t="s">
        <v>59</v>
      </c>
      <c r="C189" s="3" t="s">
        <v>60</v>
      </c>
      <c r="D189" s="3" t="s">
        <v>340</v>
      </c>
      <c r="E189" s="8" t="s">
        <v>341</v>
      </c>
      <c r="F189" s="10" t="s">
        <v>72</v>
      </c>
      <c r="G189" s="62">
        <v>11.54</v>
      </c>
      <c r="H189" s="31">
        <v>0.34139999999999993</v>
      </c>
      <c r="I189" s="12">
        <v>62.614824276799993</v>
      </c>
      <c r="J189" s="12">
        <v>722.57507215427188</v>
      </c>
      <c r="K189" s="12">
        <v>6.9358454625765091</v>
      </c>
      <c r="L189" s="12">
        <v>80.039656638132897</v>
      </c>
      <c r="M189" s="12">
        <v>69.550669739376502</v>
      </c>
      <c r="N189" s="12">
        <v>802.61472879240478</v>
      </c>
    </row>
    <row r="190" spans="1:14" hidden="1" outlineLevel="2" collapsed="1" x14ac:dyDescent="0.25">
      <c r="A190" s="14" t="s">
        <v>342</v>
      </c>
      <c r="B190" s="50"/>
      <c r="C190" s="51"/>
      <c r="D190" s="51"/>
      <c r="E190" s="51" t="s">
        <v>132</v>
      </c>
      <c r="F190" s="15"/>
      <c r="G190" s="60"/>
      <c r="H190" s="30">
        <v>0.34140000000000015</v>
      </c>
      <c r="I190" s="16"/>
      <c r="J190" s="16">
        <v>106616.91066764726</v>
      </c>
      <c r="K190" s="16"/>
      <c r="L190" s="16">
        <v>85168.646663302658</v>
      </c>
      <c r="M190" s="16"/>
      <c r="N190" s="16">
        <v>191785.55733094993</v>
      </c>
    </row>
    <row r="191" spans="1:14" ht="25" hidden="1" outlineLevel="3" x14ac:dyDescent="0.25">
      <c r="A191" s="2" t="s">
        <v>343</v>
      </c>
      <c r="B191" s="4" t="s">
        <v>59</v>
      </c>
      <c r="C191" s="4" t="s">
        <v>60</v>
      </c>
      <c r="D191" s="4" t="s">
        <v>128</v>
      </c>
      <c r="E191" s="9" t="s">
        <v>129</v>
      </c>
      <c r="F191" s="11" t="s">
        <v>72</v>
      </c>
      <c r="G191" s="61">
        <v>26.13</v>
      </c>
      <c r="H191" s="32">
        <v>0.34139999999999993</v>
      </c>
      <c r="I191" s="13">
        <v>11.0481339194</v>
      </c>
      <c r="J191" s="13">
        <v>288.68773931392195</v>
      </c>
      <c r="K191" s="13">
        <v>5.7542937717654556</v>
      </c>
      <c r="L191" s="13">
        <v>150.35969625623136</v>
      </c>
      <c r="M191" s="13">
        <v>16.802427691165455</v>
      </c>
      <c r="N191" s="13">
        <v>439.04743557015331</v>
      </c>
    </row>
    <row r="192" spans="1:14" ht="25" hidden="1" outlineLevel="3" x14ac:dyDescent="0.25">
      <c r="A192" s="1" t="s">
        <v>344</v>
      </c>
      <c r="B192" s="3" t="s">
        <v>59</v>
      </c>
      <c r="C192" s="3" t="s">
        <v>60</v>
      </c>
      <c r="D192" s="3" t="s">
        <v>128</v>
      </c>
      <c r="E192" s="8" t="s">
        <v>129</v>
      </c>
      <c r="F192" s="10" t="s">
        <v>72</v>
      </c>
      <c r="G192" s="62">
        <v>1525.95</v>
      </c>
      <c r="H192" s="31">
        <v>0.34139999999999993</v>
      </c>
      <c r="I192" s="12">
        <v>11.0481339194</v>
      </c>
      <c r="J192" s="12">
        <v>16858.899954308428</v>
      </c>
      <c r="K192" s="12">
        <v>5.7542937717654556</v>
      </c>
      <c r="L192" s="12">
        <v>8780.764581025498</v>
      </c>
      <c r="M192" s="12">
        <v>16.802427691165455</v>
      </c>
      <c r="N192" s="12">
        <v>25639.664535333926</v>
      </c>
    </row>
    <row r="193" spans="1:14" ht="25" hidden="1" outlineLevel="3" x14ac:dyDescent="0.25">
      <c r="A193" s="2" t="s">
        <v>345</v>
      </c>
      <c r="B193" s="4" t="s">
        <v>59</v>
      </c>
      <c r="C193" s="4" t="s">
        <v>60</v>
      </c>
      <c r="D193" s="4" t="s">
        <v>128</v>
      </c>
      <c r="E193" s="9" t="s">
        <v>129</v>
      </c>
      <c r="F193" s="11" t="s">
        <v>72</v>
      </c>
      <c r="G193" s="61">
        <v>8.6999999999999993</v>
      </c>
      <c r="H193" s="32">
        <v>0.34139999999999993</v>
      </c>
      <c r="I193" s="13">
        <v>11.0481339194</v>
      </c>
      <c r="J193" s="13">
        <v>96.118765098779988</v>
      </c>
      <c r="K193" s="13">
        <v>5.7542937717654556</v>
      </c>
      <c r="L193" s="13">
        <v>50.062355814359449</v>
      </c>
      <c r="M193" s="13">
        <v>16.802427691165455</v>
      </c>
      <c r="N193" s="13">
        <v>146.18112091313944</v>
      </c>
    </row>
    <row r="194" spans="1:14" ht="25" hidden="1" outlineLevel="3" x14ac:dyDescent="0.25">
      <c r="A194" s="1" t="s">
        <v>346</v>
      </c>
      <c r="B194" s="3" t="s">
        <v>59</v>
      </c>
      <c r="C194" s="3" t="s">
        <v>60</v>
      </c>
      <c r="D194" s="3" t="s">
        <v>128</v>
      </c>
      <c r="E194" s="8" t="s">
        <v>129</v>
      </c>
      <c r="F194" s="10" t="s">
        <v>72</v>
      </c>
      <c r="G194" s="62">
        <v>179.2</v>
      </c>
      <c r="H194" s="31">
        <v>0.34140000000000015</v>
      </c>
      <c r="I194" s="12">
        <v>11.0481339194</v>
      </c>
      <c r="J194" s="12">
        <v>1979.8255983564798</v>
      </c>
      <c r="K194" s="12">
        <v>5.7542937717654556</v>
      </c>
      <c r="L194" s="12">
        <v>1031.1694439003697</v>
      </c>
      <c r="M194" s="12">
        <v>16.802427691165455</v>
      </c>
      <c r="N194" s="12">
        <v>3010.9950422568495</v>
      </c>
    </row>
    <row r="195" spans="1:14" ht="37.5" hidden="1" outlineLevel="3" x14ac:dyDescent="0.25">
      <c r="A195" s="2" t="s">
        <v>347</v>
      </c>
      <c r="B195" s="4" t="s">
        <v>59</v>
      </c>
      <c r="C195" s="4" t="s">
        <v>60</v>
      </c>
      <c r="D195" s="4" t="s">
        <v>138</v>
      </c>
      <c r="E195" s="9" t="s">
        <v>139</v>
      </c>
      <c r="F195" s="11" t="s">
        <v>72</v>
      </c>
      <c r="G195" s="61">
        <v>26.13</v>
      </c>
      <c r="H195" s="32">
        <v>0.3413999999999997</v>
      </c>
      <c r="I195" s="13">
        <v>78.155291450584002</v>
      </c>
      <c r="J195" s="13">
        <v>2042.19776560376</v>
      </c>
      <c r="K195" s="13">
        <v>37.334951902886743</v>
      </c>
      <c r="L195" s="13">
        <v>975.5622932224303</v>
      </c>
      <c r="M195" s="13">
        <v>115.49024335347075</v>
      </c>
      <c r="N195" s="13">
        <v>3017.7600588261903</v>
      </c>
    </row>
    <row r="196" spans="1:14" ht="37.5" hidden="1" outlineLevel="3" x14ac:dyDescent="0.25">
      <c r="A196" s="1" t="s">
        <v>348</v>
      </c>
      <c r="B196" s="3" t="s">
        <v>59</v>
      </c>
      <c r="C196" s="3" t="s">
        <v>60</v>
      </c>
      <c r="D196" s="3" t="s">
        <v>138</v>
      </c>
      <c r="E196" s="8" t="s">
        <v>139</v>
      </c>
      <c r="F196" s="10" t="s">
        <v>72</v>
      </c>
      <c r="G196" s="62">
        <v>8.6999999999999993</v>
      </c>
      <c r="H196" s="31">
        <v>0.34139999999999993</v>
      </c>
      <c r="I196" s="12">
        <v>78.155291450584002</v>
      </c>
      <c r="J196" s="12">
        <v>679.9510356200808</v>
      </c>
      <c r="K196" s="12">
        <v>37.334951902886743</v>
      </c>
      <c r="L196" s="12">
        <v>324.81408155511463</v>
      </c>
      <c r="M196" s="12">
        <v>115.49024335347075</v>
      </c>
      <c r="N196" s="12">
        <v>1004.7651171751954</v>
      </c>
    </row>
    <row r="197" spans="1:14" ht="25" hidden="1" outlineLevel="3" x14ac:dyDescent="0.25">
      <c r="A197" s="2" t="s">
        <v>349</v>
      </c>
      <c r="B197" s="4" t="s">
        <v>59</v>
      </c>
      <c r="C197" s="4" t="s">
        <v>60</v>
      </c>
      <c r="D197" s="4" t="s">
        <v>121</v>
      </c>
      <c r="E197" s="9" t="s">
        <v>122</v>
      </c>
      <c r="F197" s="11" t="s">
        <v>72</v>
      </c>
      <c r="G197" s="61">
        <v>749.91</v>
      </c>
      <c r="H197" s="32">
        <v>0.34139999999999993</v>
      </c>
      <c r="I197" s="13">
        <v>9.7532375746</v>
      </c>
      <c r="J197" s="13">
        <v>7314.0503895682859</v>
      </c>
      <c r="K197" s="13">
        <v>12.734386046626319</v>
      </c>
      <c r="L197" s="13">
        <v>9549.6434402255436</v>
      </c>
      <c r="M197" s="13">
        <v>22.487623621226319</v>
      </c>
      <c r="N197" s="13">
        <v>16863.693829793829</v>
      </c>
    </row>
    <row r="198" spans="1:14" ht="37.5" hidden="1" outlineLevel="3" x14ac:dyDescent="0.25">
      <c r="A198" s="1" t="s">
        <v>350</v>
      </c>
      <c r="B198" s="3" t="s">
        <v>59</v>
      </c>
      <c r="C198" s="3" t="s">
        <v>60</v>
      </c>
      <c r="D198" s="3" t="s">
        <v>143</v>
      </c>
      <c r="E198" s="8" t="s">
        <v>144</v>
      </c>
      <c r="F198" s="10" t="s">
        <v>72</v>
      </c>
      <c r="G198" s="62">
        <v>85.25</v>
      </c>
      <c r="H198" s="31">
        <v>0.34139999999999993</v>
      </c>
      <c r="I198" s="12">
        <v>62.752456048312006</v>
      </c>
      <c r="J198" s="12">
        <v>5349.6468781185986</v>
      </c>
      <c r="K198" s="12">
        <v>62.816159730208831</v>
      </c>
      <c r="L198" s="12">
        <v>5355.0776170003019</v>
      </c>
      <c r="M198" s="12">
        <v>125.56861577852084</v>
      </c>
      <c r="N198" s="12">
        <v>10704.7244951189</v>
      </c>
    </row>
    <row r="199" spans="1:14" ht="37.5" hidden="1" outlineLevel="3" x14ac:dyDescent="0.25">
      <c r="A199" s="2" t="s">
        <v>351</v>
      </c>
      <c r="B199" s="4" t="s">
        <v>59</v>
      </c>
      <c r="C199" s="4" t="s">
        <v>60</v>
      </c>
      <c r="D199" s="4" t="s">
        <v>146</v>
      </c>
      <c r="E199" s="9" t="s">
        <v>147</v>
      </c>
      <c r="F199" s="11" t="s">
        <v>72</v>
      </c>
      <c r="G199" s="61">
        <v>5.45</v>
      </c>
      <c r="H199" s="32">
        <v>0.34140000000000015</v>
      </c>
      <c r="I199" s="13">
        <v>732.26501458943994</v>
      </c>
      <c r="J199" s="13">
        <v>3990.844329512448</v>
      </c>
      <c r="K199" s="13">
        <v>163.29352543169659</v>
      </c>
      <c r="L199" s="13">
        <v>889.94971360274667</v>
      </c>
      <c r="M199" s="13">
        <v>895.55854002113654</v>
      </c>
      <c r="N199" s="13">
        <v>4880.7940431151947</v>
      </c>
    </row>
    <row r="200" spans="1:14" ht="25" hidden="1" outlineLevel="3" x14ac:dyDescent="0.25">
      <c r="A200" s="1" t="s">
        <v>352</v>
      </c>
      <c r="B200" s="3" t="s">
        <v>59</v>
      </c>
      <c r="C200" s="3" t="s">
        <v>60</v>
      </c>
      <c r="D200" s="3" t="s">
        <v>121</v>
      </c>
      <c r="E200" s="8" t="s">
        <v>122</v>
      </c>
      <c r="F200" s="10" t="s">
        <v>72</v>
      </c>
      <c r="G200" s="62">
        <v>1739.98</v>
      </c>
      <c r="H200" s="31">
        <v>0.34139999999999993</v>
      </c>
      <c r="I200" s="12">
        <v>9.7532375746</v>
      </c>
      <c r="J200" s="12">
        <v>16970.438315052506</v>
      </c>
      <c r="K200" s="12">
        <v>12.734386046626319</v>
      </c>
      <c r="L200" s="12">
        <v>22157.577033408863</v>
      </c>
      <c r="M200" s="12">
        <v>22.487623621226319</v>
      </c>
      <c r="N200" s="12">
        <v>39128.015348461369</v>
      </c>
    </row>
    <row r="201" spans="1:14" ht="37.5" hidden="1" outlineLevel="3" x14ac:dyDescent="0.25">
      <c r="A201" s="2" t="s">
        <v>353</v>
      </c>
      <c r="B201" s="4" t="s">
        <v>59</v>
      </c>
      <c r="C201" s="4" t="s">
        <v>60</v>
      </c>
      <c r="D201" s="4" t="s">
        <v>354</v>
      </c>
      <c r="E201" s="9" t="s">
        <v>355</v>
      </c>
      <c r="F201" s="11" t="s">
        <v>72</v>
      </c>
      <c r="G201" s="61">
        <v>1739.98</v>
      </c>
      <c r="H201" s="32">
        <v>0.34139999999999993</v>
      </c>
      <c r="I201" s="13">
        <v>29.337262438127997</v>
      </c>
      <c r="J201" s="13">
        <v>51046.249897093956</v>
      </c>
      <c r="K201" s="13">
        <v>20.634528217158365</v>
      </c>
      <c r="L201" s="13">
        <v>35903.666407291203</v>
      </c>
      <c r="M201" s="13">
        <v>49.971790655286362</v>
      </c>
      <c r="N201" s="13">
        <v>86949.916304385159</v>
      </c>
    </row>
    <row r="202" spans="1:14" hidden="1" outlineLevel="2" collapsed="1" x14ac:dyDescent="0.25">
      <c r="A202" s="14" t="s">
        <v>356</v>
      </c>
      <c r="B202" s="50"/>
      <c r="C202" s="51"/>
      <c r="D202" s="51"/>
      <c r="E202" s="51" t="s">
        <v>165</v>
      </c>
      <c r="F202" s="15"/>
      <c r="G202" s="60"/>
      <c r="H202" s="30">
        <v>0.34139999999999993</v>
      </c>
      <c r="I202" s="16"/>
      <c r="J202" s="16">
        <v>115356.24841727565</v>
      </c>
      <c r="K202" s="16"/>
      <c r="L202" s="16">
        <v>67594.740961168471</v>
      </c>
      <c r="M202" s="16"/>
      <c r="N202" s="16">
        <v>182950.98937844412</v>
      </c>
    </row>
    <row r="203" spans="1:14" ht="25" hidden="1" outlineLevel="3" x14ac:dyDescent="0.25">
      <c r="A203" s="1" t="s">
        <v>357</v>
      </c>
      <c r="B203" s="3" t="s">
        <v>59</v>
      </c>
      <c r="C203" s="3" t="s">
        <v>60</v>
      </c>
      <c r="D203" s="3" t="s">
        <v>167</v>
      </c>
      <c r="E203" s="8" t="s">
        <v>168</v>
      </c>
      <c r="F203" s="10" t="s">
        <v>72</v>
      </c>
      <c r="G203" s="62">
        <v>1086.4100000000001</v>
      </c>
      <c r="H203" s="31">
        <v>0.34139999999999993</v>
      </c>
      <c r="I203" s="12">
        <v>15.482886827599998</v>
      </c>
      <c r="J203" s="12">
        <v>16820.763078372915</v>
      </c>
      <c r="K203" s="12">
        <v>26.172012129869984</v>
      </c>
      <c r="L203" s="12">
        <v>28433.535698012052</v>
      </c>
      <c r="M203" s="12">
        <v>41.654898957469982</v>
      </c>
      <c r="N203" s="12">
        <v>45254.298776384967</v>
      </c>
    </row>
    <row r="204" spans="1:14" ht="25" hidden="1" outlineLevel="3" x14ac:dyDescent="0.25">
      <c r="A204" s="2" t="s">
        <v>358</v>
      </c>
      <c r="B204" s="4" t="s">
        <v>59</v>
      </c>
      <c r="C204" s="4" t="s">
        <v>60</v>
      </c>
      <c r="D204" s="4" t="s">
        <v>170</v>
      </c>
      <c r="E204" s="9" t="s">
        <v>171</v>
      </c>
      <c r="F204" s="11" t="s">
        <v>72</v>
      </c>
      <c r="G204" s="61">
        <v>1086.4100000000001</v>
      </c>
      <c r="H204" s="32">
        <v>0.3413999999999997</v>
      </c>
      <c r="I204" s="13">
        <v>74.047038575399995</v>
      </c>
      <c r="J204" s="13">
        <v>80445.443178700312</v>
      </c>
      <c r="K204" s="13">
        <v>18.765750290744478</v>
      </c>
      <c r="L204" s="13">
        <v>20387.298773367715</v>
      </c>
      <c r="M204" s="13">
        <v>92.812788866144473</v>
      </c>
      <c r="N204" s="13">
        <v>100832.74195206803</v>
      </c>
    </row>
    <row r="205" spans="1:14" ht="25" hidden="1" outlineLevel="3" x14ac:dyDescent="0.25">
      <c r="A205" s="1" t="s">
        <v>359</v>
      </c>
      <c r="B205" s="3" t="s">
        <v>59</v>
      </c>
      <c r="C205" s="3" t="s">
        <v>60</v>
      </c>
      <c r="D205" s="3" t="s">
        <v>173</v>
      </c>
      <c r="E205" s="8" t="s">
        <v>174</v>
      </c>
      <c r="F205" s="10" t="s">
        <v>72</v>
      </c>
      <c r="G205" s="62">
        <v>1086.4100000000001</v>
      </c>
      <c r="H205" s="31">
        <v>0.34139999999999993</v>
      </c>
      <c r="I205" s="12">
        <v>12.009289944199999</v>
      </c>
      <c r="J205" s="12">
        <v>13047.012688278322</v>
      </c>
      <c r="K205" s="12">
        <v>8.0084945738933584</v>
      </c>
      <c r="L205" s="12">
        <v>8700.5085900234844</v>
      </c>
      <c r="M205" s="12">
        <v>20.017784518093357</v>
      </c>
      <c r="N205" s="12">
        <v>21747.521278301807</v>
      </c>
    </row>
    <row r="206" spans="1:14" ht="25" hidden="1" outlineLevel="3" x14ac:dyDescent="0.25">
      <c r="A206" s="2" t="s">
        <v>360</v>
      </c>
      <c r="B206" s="4" t="s">
        <v>59</v>
      </c>
      <c r="C206" s="4" t="s">
        <v>60</v>
      </c>
      <c r="D206" s="4" t="s">
        <v>176</v>
      </c>
      <c r="E206" s="9" t="s">
        <v>177</v>
      </c>
      <c r="F206" s="11" t="s">
        <v>72</v>
      </c>
      <c r="G206" s="61">
        <v>1086.4100000000001</v>
      </c>
      <c r="H206" s="32">
        <v>0.34140000000000015</v>
      </c>
      <c r="I206" s="13">
        <v>3.4213198426</v>
      </c>
      <c r="J206" s="13">
        <v>3716.9560901990662</v>
      </c>
      <c r="K206" s="13">
        <v>7.1289177624879185</v>
      </c>
      <c r="L206" s="13">
        <v>7744.927546344501</v>
      </c>
      <c r="M206" s="13">
        <v>10.550237605087919</v>
      </c>
      <c r="N206" s="13">
        <v>11461.883636543567</v>
      </c>
    </row>
    <row r="207" spans="1:14" ht="25" hidden="1" outlineLevel="3" x14ac:dyDescent="0.25">
      <c r="A207" s="1" t="s">
        <v>361</v>
      </c>
      <c r="B207" s="3" t="s">
        <v>59</v>
      </c>
      <c r="C207" s="3" t="s">
        <v>60</v>
      </c>
      <c r="D207" s="3" t="s">
        <v>179</v>
      </c>
      <c r="E207" s="8" t="s">
        <v>180</v>
      </c>
      <c r="F207" s="10" t="s">
        <v>72</v>
      </c>
      <c r="G207" s="62">
        <v>1086.4100000000001</v>
      </c>
      <c r="H207" s="31">
        <v>0.34140000000000015</v>
      </c>
      <c r="I207" s="12">
        <v>0.80025375340000005</v>
      </c>
      <c r="J207" s="12">
        <v>869.40368023129406</v>
      </c>
      <c r="K207" s="12">
        <v>1.6675943617592799</v>
      </c>
      <c r="L207" s="12">
        <v>1811.6911905588995</v>
      </c>
      <c r="M207" s="12">
        <v>2.4678481151592799</v>
      </c>
      <c r="N207" s="12">
        <v>2681.0948707901935</v>
      </c>
    </row>
    <row r="208" spans="1:14" ht="25" hidden="1" outlineLevel="3" x14ac:dyDescent="0.25">
      <c r="A208" s="2" t="s">
        <v>362</v>
      </c>
      <c r="B208" s="4" t="s">
        <v>59</v>
      </c>
      <c r="C208" s="4" t="s">
        <v>60</v>
      </c>
      <c r="D208" s="4" t="s">
        <v>363</v>
      </c>
      <c r="E208" s="9" t="s">
        <v>364</v>
      </c>
      <c r="F208" s="11" t="s">
        <v>72</v>
      </c>
      <c r="G208" s="61">
        <v>1.84</v>
      </c>
      <c r="H208" s="32">
        <v>0.34139999999999993</v>
      </c>
      <c r="I208" s="13">
        <v>35.677320429199995</v>
      </c>
      <c r="J208" s="13">
        <v>65.646269589727993</v>
      </c>
      <c r="K208" s="13">
        <v>40.373372098579253</v>
      </c>
      <c r="L208" s="13">
        <v>74.287004661385836</v>
      </c>
      <c r="M208" s="13">
        <v>76.050692527779248</v>
      </c>
      <c r="N208" s="13">
        <v>139.93327425111383</v>
      </c>
    </row>
    <row r="209" spans="1:14" ht="25" hidden="1" outlineLevel="3" x14ac:dyDescent="0.25">
      <c r="A209" s="1" t="s">
        <v>365</v>
      </c>
      <c r="B209" s="3" t="s">
        <v>59</v>
      </c>
      <c r="C209" s="3" t="s">
        <v>60</v>
      </c>
      <c r="D209" s="3" t="s">
        <v>363</v>
      </c>
      <c r="E209" s="8" t="s">
        <v>364</v>
      </c>
      <c r="F209" s="10" t="s">
        <v>72</v>
      </c>
      <c r="G209" s="62">
        <v>10.96</v>
      </c>
      <c r="H209" s="31">
        <v>0.34139999999999993</v>
      </c>
      <c r="I209" s="12">
        <v>35.677320429199995</v>
      </c>
      <c r="J209" s="12">
        <v>391.02343190403195</v>
      </c>
      <c r="K209" s="12">
        <v>40.373372098579253</v>
      </c>
      <c r="L209" s="12">
        <v>442.49215820042872</v>
      </c>
      <c r="M209" s="12">
        <v>76.050692527779248</v>
      </c>
      <c r="N209" s="12">
        <v>833.51559010446067</v>
      </c>
    </row>
    <row r="210" spans="1:14" hidden="1" outlineLevel="2" collapsed="1" x14ac:dyDescent="0.25">
      <c r="A210" s="14" t="s">
        <v>366</v>
      </c>
      <c r="B210" s="50"/>
      <c r="C210" s="51"/>
      <c r="D210" s="51"/>
      <c r="E210" s="51" t="s">
        <v>191</v>
      </c>
      <c r="F210" s="15"/>
      <c r="G210" s="60"/>
      <c r="H210" s="30">
        <v>0.34139999999999993</v>
      </c>
      <c r="I210" s="16"/>
      <c r="J210" s="16">
        <v>24070.542091701005</v>
      </c>
      <c r="K210" s="16"/>
      <c r="L210" s="16">
        <v>1306.4938543059204</v>
      </c>
      <c r="M210" s="16"/>
      <c r="N210" s="16">
        <v>25377.035946006923</v>
      </c>
    </row>
    <row r="211" spans="1:14" ht="37.5" hidden="1" outlineLevel="3" x14ac:dyDescent="0.25">
      <c r="A211" s="2" t="s">
        <v>367</v>
      </c>
      <c r="B211" s="4" t="s">
        <v>59</v>
      </c>
      <c r="C211" s="4" t="s">
        <v>60</v>
      </c>
      <c r="D211" s="4" t="s">
        <v>193</v>
      </c>
      <c r="E211" s="9" t="s">
        <v>194</v>
      </c>
      <c r="F211" s="11" t="s">
        <v>72</v>
      </c>
      <c r="G211" s="61">
        <v>7.34</v>
      </c>
      <c r="H211" s="32">
        <v>0.34139999999999993</v>
      </c>
      <c r="I211" s="13">
        <v>226.04793786059997</v>
      </c>
      <c r="J211" s="13">
        <v>1659.1918638968039</v>
      </c>
      <c r="K211" s="13">
        <v>79.882939714357974</v>
      </c>
      <c r="L211" s="13">
        <v>586.34077750338724</v>
      </c>
      <c r="M211" s="13">
        <v>305.93087757495795</v>
      </c>
      <c r="N211" s="13">
        <v>2245.5326414001911</v>
      </c>
    </row>
    <row r="212" spans="1:14" ht="25" hidden="1" outlineLevel="3" x14ac:dyDescent="0.25">
      <c r="A212" s="1" t="s">
        <v>368</v>
      </c>
      <c r="B212" s="3" t="s">
        <v>59</v>
      </c>
      <c r="C212" s="3" t="s">
        <v>60</v>
      </c>
      <c r="D212" s="3" t="s">
        <v>199</v>
      </c>
      <c r="E212" s="8" t="s">
        <v>200</v>
      </c>
      <c r="F212" s="10" t="s">
        <v>72</v>
      </c>
      <c r="G212" s="62">
        <v>11.05</v>
      </c>
      <c r="H212" s="31">
        <v>0.34139999999999993</v>
      </c>
      <c r="I212" s="12">
        <v>2028.1764912039998</v>
      </c>
      <c r="J212" s="12">
        <v>22411.3502278042</v>
      </c>
      <c r="K212" s="12">
        <v>65.172224145025666</v>
      </c>
      <c r="L212" s="12">
        <v>720.15307680253318</v>
      </c>
      <c r="M212" s="12">
        <v>2093.3487153490255</v>
      </c>
      <c r="N212" s="12">
        <v>23131.503304606733</v>
      </c>
    </row>
    <row r="213" spans="1:14" hidden="1" outlineLevel="2" collapsed="1" x14ac:dyDescent="0.25">
      <c r="A213" s="14" t="s">
        <v>369</v>
      </c>
      <c r="B213" s="50"/>
      <c r="C213" s="51"/>
      <c r="D213" s="51"/>
      <c r="E213" s="51" t="s">
        <v>202</v>
      </c>
      <c r="F213" s="15"/>
      <c r="G213" s="60"/>
      <c r="H213" s="30">
        <v>0.34139999999999993</v>
      </c>
      <c r="I213" s="16"/>
      <c r="J213" s="16">
        <v>27221.355226625834</v>
      </c>
      <c r="K213" s="16"/>
      <c r="L213" s="16">
        <v>6244.4036612405853</v>
      </c>
      <c r="M213" s="16"/>
      <c r="N213" s="16">
        <v>33465.758887866425</v>
      </c>
    </row>
    <row r="214" spans="1:14" ht="62.5" hidden="1" outlineLevel="3" x14ac:dyDescent="0.25">
      <c r="A214" s="2" t="s">
        <v>370</v>
      </c>
      <c r="B214" s="4" t="s">
        <v>59</v>
      </c>
      <c r="C214" s="4" t="s">
        <v>60</v>
      </c>
      <c r="D214" s="4" t="s">
        <v>371</v>
      </c>
      <c r="E214" s="9" t="s">
        <v>372</v>
      </c>
      <c r="F214" s="11" t="s">
        <v>206</v>
      </c>
      <c r="G214" s="61">
        <v>1</v>
      </c>
      <c r="H214" s="32">
        <v>0.34139999999999993</v>
      </c>
      <c r="I214" s="13">
        <v>2101.5928389526021</v>
      </c>
      <c r="J214" s="13">
        <v>2101.5928389526021</v>
      </c>
      <c r="K214" s="13">
        <v>317.01020667008152</v>
      </c>
      <c r="L214" s="13">
        <v>317.01020667008152</v>
      </c>
      <c r="M214" s="13">
        <v>2418.6030456226836</v>
      </c>
      <c r="N214" s="13">
        <v>2418.6030456226836</v>
      </c>
    </row>
    <row r="215" spans="1:14" ht="62.5" hidden="1" outlineLevel="3" x14ac:dyDescent="0.25">
      <c r="A215" s="1" t="s">
        <v>373</v>
      </c>
      <c r="B215" s="3" t="s">
        <v>59</v>
      </c>
      <c r="C215" s="3" t="s">
        <v>60</v>
      </c>
      <c r="D215" s="3" t="s">
        <v>371</v>
      </c>
      <c r="E215" s="8" t="s">
        <v>372</v>
      </c>
      <c r="F215" s="10" t="s">
        <v>206</v>
      </c>
      <c r="G215" s="62">
        <v>1</v>
      </c>
      <c r="H215" s="31">
        <v>0.34139999999999993</v>
      </c>
      <c r="I215" s="12">
        <v>2101.5928389526021</v>
      </c>
      <c r="J215" s="12">
        <v>2101.5928389526021</v>
      </c>
      <c r="K215" s="12">
        <v>317.01020667008152</v>
      </c>
      <c r="L215" s="12">
        <v>317.01020667008152</v>
      </c>
      <c r="M215" s="12">
        <v>2418.6030456226836</v>
      </c>
      <c r="N215" s="12">
        <v>2418.6030456226836</v>
      </c>
    </row>
    <row r="216" spans="1:14" ht="50" hidden="1" outlineLevel="3" x14ac:dyDescent="0.25">
      <c r="A216" s="2" t="s">
        <v>374</v>
      </c>
      <c r="B216" s="4" t="s">
        <v>59</v>
      </c>
      <c r="C216" s="4" t="s">
        <v>60</v>
      </c>
      <c r="D216" s="4" t="s">
        <v>215</v>
      </c>
      <c r="E216" s="9" t="s">
        <v>216</v>
      </c>
      <c r="F216" s="11" t="s">
        <v>206</v>
      </c>
      <c r="G216" s="61">
        <v>17</v>
      </c>
      <c r="H216" s="32">
        <v>0.3413999999999997</v>
      </c>
      <c r="I216" s="13">
        <v>1208.0873050026016</v>
      </c>
      <c r="J216" s="13">
        <v>20537.484185044228</v>
      </c>
      <c r="K216" s="13">
        <v>294.72176158400248</v>
      </c>
      <c r="L216" s="13">
        <v>5010.2699469280415</v>
      </c>
      <c r="M216" s="13">
        <v>1502.8090665866041</v>
      </c>
      <c r="N216" s="13">
        <v>25547.75413197227</v>
      </c>
    </row>
    <row r="217" spans="1:14" ht="50" hidden="1" outlineLevel="3" x14ac:dyDescent="0.25">
      <c r="A217" s="1" t="s">
        <v>375</v>
      </c>
      <c r="B217" s="3" t="s">
        <v>59</v>
      </c>
      <c r="C217" s="3" t="s">
        <v>60</v>
      </c>
      <c r="D217" s="3" t="s">
        <v>204</v>
      </c>
      <c r="E217" s="8" t="s">
        <v>205</v>
      </c>
      <c r="F217" s="10" t="s">
        <v>206</v>
      </c>
      <c r="G217" s="62">
        <v>2</v>
      </c>
      <c r="H217" s="31">
        <v>0.34139999999999993</v>
      </c>
      <c r="I217" s="12">
        <v>1240.3426818382018</v>
      </c>
      <c r="J217" s="12">
        <v>2480.6853636764035</v>
      </c>
      <c r="K217" s="12">
        <v>300.05665048619039</v>
      </c>
      <c r="L217" s="12">
        <v>600.11330097238078</v>
      </c>
      <c r="M217" s="12">
        <v>1540.3993323243922</v>
      </c>
      <c r="N217" s="12">
        <v>3080.7986646487843</v>
      </c>
    </row>
    <row r="218" spans="1:14" hidden="1" outlineLevel="2" collapsed="1" x14ac:dyDescent="0.25">
      <c r="A218" s="14" t="s">
        <v>376</v>
      </c>
      <c r="B218" s="50"/>
      <c r="C218" s="51"/>
      <c r="D218" s="51"/>
      <c r="E218" s="51" t="s">
        <v>219</v>
      </c>
      <c r="F218" s="15"/>
      <c r="G218" s="60"/>
      <c r="H218" s="30">
        <v>0.34140000000000015</v>
      </c>
      <c r="I218" s="16"/>
      <c r="J218" s="16">
        <v>56123.039643721197</v>
      </c>
      <c r="K218" s="16"/>
      <c r="L218" s="16">
        <v>2324.1274091370342</v>
      </c>
      <c r="M218" s="16"/>
      <c r="N218" s="16">
        <v>58447.16705285824</v>
      </c>
    </row>
    <row r="219" spans="1:14" ht="37.5" hidden="1" outlineLevel="3" x14ac:dyDescent="0.25">
      <c r="A219" s="2" t="s">
        <v>377</v>
      </c>
      <c r="B219" s="4" t="s">
        <v>59</v>
      </c>
      <c r="C219" s="4" t="s">
        <v>60</v>
      </c>
      <c r="D219" s="4" t="s">
        <v>225</v>
      </c>
      <c r="E219" s="9" t="s">
        <v>226</v>
      </c>
      <c r="F219" s="11" t="s">
        <v>72</v>
      </c>
      <c r="G219" s="61">
        <v>1.9</v>
      </c>
      <c r="H219" s="32">
        <v>0.34140000000000015</v>
      </c>
      <c r="I219" s="13">
        <v>942.65259223200007</v>
      </c>
      <c r="J219" s="13">
        <v>1791.0399252408001</v>
      </c>
      <c r="K219" s="13">
        <v>27.762368459961635</v>
      </c>
      <c r="L219" s="13">
        <v>52.748500073927062</v>
      </c>
      <c r="M219" s="13">
        <v>970.41496069196171</v>
      </c>
      <c r="N219" s="13">
        <v>1843.7884253147272</v>
      </c>
    </row>
    <row r="220" spans="1:14" ht="37.5" hidden="1" outlineLevel="3" x14ac:dyDescent="0.25">
      <c r="A220" s="1" t="s">
        <v>378</v>
      </c>
      <c r="B220" s="3" t="s">
        <v>59</v>
      </c>
      <c r="C220" s="3" t="s">
        <v>60</v>
      </c>
      <c r="D220" s="3" t="s">
        <v>225</v>
      </c>
      <c r="E220" s="8" t="s">
        <v>226</v>
      </c>
      <c r="F220" s="10" t="s">
        <v>72</v>
      </c>
      <c r="G220" s="62">
        <v>17.62</v>
      </c>
      <c r="H220" s="31">
        <v>0.34140000000000015</v>
      </c>
      <c r="I220" s="12">
        <v>942.65259223200007</v>
      </c>
      <c r="J220" s="12">
        <v>16609.538675127842</v>
      </c>
      <c r="K220" s="12">
        <v>27.762368459961635</v>
      </c>
      <c r="L220" s="12">
        <v>489.17293226452603</v>
      </c>
      <c r="M220" s="12">
        <v>970.41496069196171</v>
      </c>
      <c r="N220" s="12">
        <v>17098.711607392368</v>
      </c>
    </row>
    <row r="221" spans="1:14" ht="37.5" hidden="1" outlineLevel="3" x14ac:dyDescent="0.25">
      <c r="A221" s="2" t="s">
        <v>379</v>
      </c>
      <c r="B221" s="4" t="s">
        <v>59</v>
      </c>
      <c r="C221" s="4" t="s">
        <v>60</v>
      </c>
      <c r="D221" s="4" t="s">
        <v>225</v>
      </c>
      <c r="E221" s="9" t="s">
        <v>226</v>
      </c>
      <c r="F221" s="11" t="s">
        <v>72</v>
      </c>
      <c r="G221" s="61">
        <v>6.72</v>
      </c>
      <c r="H221" s="32">
        <v>0.34139999999999993</v>
      </c>
      <c r="I221" s="13">
        <v>942.65259223200007</v>
      </c>
      <c r="J221" s="13">
        <v>6334.6254197990402</v>
      </c>
      <c r="K221" s="13">
        <v>27.762368459961635</v>
      </c>
      <c r="L221" s="13">
        <v>186.56311605094197</v>
      </c>
      <c r="M221" s="13">
        <v>970.41496069196171</v>
      </c>
      <c r="N221" s="13">
        <v>6521.1885358499821</v>
      </c>
    </row>
    <row r="222" spans="1:14" ht="37.5" hidden="1" outlineLevel="3" x14ac:dyDescent="0.25">
      <c r="A222" s="1" t="s">
        <v>380</v>
      </c>
      <c r="B222" s="3" t="s">
        <v>59</v>
      </c>
      <c r="C222" s="3" t="s">
        <v>60</v>
      </c>
      <c r="D222" s="3" t="s">
        <v>225</v>
      </c>
      <c r="E222" s="8" t="s">
        <v>226</v>
      </c>
      <c r="F222" s="10" t="s">
        <v>72</v>
      </c>
      <c r="G222" s="62">
        <v>6.79</v>
      </c>
      <c r="H222" s="31">
        <v>0.34140000000000015</v>
      </c>
      <c r="I222" s="12">
        <v>942.65259223200007</v>
      </c>
      <c r="J222" s="12">
        <v>6400.6111012552801</v>
      </c>
      <c r="K222" s="12">
        <v>27.762368459961635</v>
      </c>
      <c r="L222" s="12">
        <v>188.50648184314014</v>
      </c>
      <c r="M222" s="12">
        <v>970.41496069196171</v>
      </c>
      <c r="N222" s="12">
        <v>6589.1175830984203</v>
      </c>
    </row>
    <row r="223" spans="1:14" ht="37.5" hidden="1" outlineLevel="3" x14ac:dyDescent="0.25">
      <c r="A223" s="2" t="s">
        <v>381</v>
      </c>
      <c r="B223" s="4" t="s">
        <v>59</v>
      </c>
      <c r="C223" s="4" t="s">
        <v>60</v>
      </c>
      <c r="D223" s="4" t="s">
        <v>225</v>
      </c>
      <c r="E223" s="9" t="s">
        <v>226</v>
      </c>
      <c r="F223" s="11" t="s">
        <v>72</v>
      </c>
      <c r="G223" s="61">
        <v>6.82</v>
      </c>
      <c r="H223" s="32">
        <v>0.34140000000000015</v>
      </c>
      <c r="I223" s="13">
        <v>942.65259223200007</v>
      </c>
      <c r="J223" s="13">
        <v>6428.8906790222409</v>
      </c>
      <c r="K223" s="13">
        <v>27.762368459961635</v>
      </c>
      <c r="L223" s="13">
        <v>189.33935289693818</v>
      </c>
      <c r="M223" s="13">
        <v>970.41496069196171</v>
      </c>
      <c r="N223" s="13">
        <v>6618.2300319191791</v>
      </c>
    </row>
    <row r="224" spans="1:14" ht="37.5" hidden="1" outlineLevel="3" x14ac:dyDescent="0.25">
      <c r="A224" s="1" t="s">
        <v>382</v>
      </c>
      <c r="B224" s="3" t="s">
        <v>59</v>
      </c>
      <c r="C224" s="3" t="s">
        <v>60</v>
      </c>
      <c r="D224" s="3" t="s">
        <v>225</v>
      </c>
      <c r="E224" s="8" t="s">
        <v>226</v>
      </c>
      <c r="F224" s="10" t="s">
        <v>72</v>
      </c>
      <c r="G224" s="62">
        <v>11.58</v>
      </c>
      <c r="H224" s="31">
        <v>0.34140000000000015</v>
      </c>
      <c r="I224" s="12">
        <v>942.65259223200007</v>
      </c>
      <c r="J224" s="12">
        <v>10915.917018046561</v>
      </c>
      <c r="K224" s="12">
        <v>27.762368459961635</v>
      </c>
      <c r="L224" s="12">
        <v>321.48822676635609</v>
      </c>
      <c r="M224" s="12">
        <v>970.41496069196171</v>
      </c>
      <c r="N224" s="12">
        <v>11237.405244812917</v>
      </c>
    </row>
    <row r="225" spans="1:14" ht="25" hidden="1" outlineLevel="3" x14ac:dyDescent="0.25">
      <c r="A225" s="2" t="s">
        <v>383</v>
      </c>
      <c r="B225" s="4" t="s">
        <v>59</v>
      </c>
      <c r="C225" s="4" t="s">
        <v>60</v>
      </c>
      <c r="D225" s="4" t="s">
        <v>230</v>
      </c>
      <c r="E225" s="9" t="s">
        <v>231</v>
      </c>
      <c r="F225" s="11" t="s">
        <v>153</v>
      </c>
      <c r="G225" s="61">
        <v>38.770000000000003</v>
      </c>
      <c r="H225" s="32">
        <v>0.3413999999999997</v>
      </c>
      <c r="I225" s="13">
        <v>149.125101336</v>
      </c>
      <c r="J225" s="13">
        <v>5781.5801787967202</v>
      </c>
      <c r="K225" s="13">
        <v>20.96603242829471</v>
      </c>
      <c r="L225" s="13">
        <v>812.8530772449858</v>
      </c>
      <c r="M225" s="13">
        <v>170.09113376429471</v>
      </c>
      <c r="N225" s="13">
        <v>6594.433256041706</v>
      </c>
    </row>
    <row r="226" spans="1:14" ht="37.5" hidden="1" outlineLevel="3" x14ac:dyDescent="0.25">
      <c r="A226" s="1" t="s">
        <v>384</v>
      </c>
      <c r="B226" s="3" t="s">
        <v>59</v>
      </c>
      <c r="C226" s="3" t="s">
        <v>60</v>
      </c>
      <c r="D226" s="3" t="s">
        <v>225</v>
      </c>
      <c r="E226" s="8" t="s">
        <v>226</v>
      </c>
      <c r="F226" s="10" t="s">
        <v>72</v>
      </c>
      <c r="G226" s="62">
        <v>1.76</v>
      </c>
      <c r="H226" s="31">
        <v>0.34139999999999993</v>
      </c>
      <c r="I226" s="12">
        <v>942.65259223200007</v>
      </c>
      <c r="J226" s="12">
        <v>1659.0685623283202</v>
      </c>
      <c r="K226" s="12">
        <v>27.762368459961635</v>
      </c>
      <c r="L226" s="12">
        <v>48.861768489532324</v>
      </c>
      <c r="M226" s="12">
        <v>970.41496069196171</v>
      </c>
      <c r="N226" s="12">
        <v>1707.9303308178526</v>
      </c>
    </row>
    <row r="227" spans="1:14" ht="25" hidden="1" outlineLevel="3" x14ac:dyDescent="0.25">
      <c r="A227" s="2" t="s">
        <v>385</v>
      </c>
      <c r="B227" s="4" t="s">
        <v>59</v>
      </c>
      <c r="C227" s="4" t="s">
        <v>60</v>
      </c>
      <c r="D227" s="4" t="s">
        <v>386</v>
      </c>
      <c r="E227" s="9" t="s">
        <v>387</v>
      </c>
      <c r="F227" s="11" t="s">
        <v>153</v>
      </c>
      <c r="G227" s="61">
        <v>1.65</v>
      </c>
      <c r="H227" s="32">
        <v>0.34139999999999993</v>
      </c>
      <c r="I227" s="13">
        <v>122.28368733599999</v>
      </c>
      <c r="J227" s="13">
        <v>201.76808410439997</v>
      </c>
      <c r="K227" s="13">
        <v>20.96603242829471</v>
      </c>
      <c r="L227" s="13">
        <v>34.593953506686262</v>
      </c>
      <c r="M227" s="13">
        <v>143.2497197642947</v>
      </c>
      <c r="N227" s="13">
        <v>236.36203761108624</v>
      </c>
    </row>
    <row r="228" spans="1:14" hidden="1" outlineLevel="2" collapsed="1" x14ac:dyDescent="0.25">
      <c r="A228" s="14" t="s">
        <v>388</v>
      </c>
      <c r="B228" s="50"/>
      <c r="C228" s="51"/>
      <c r="D228" s="51"/>
      <c r="E228" s="51" t="s">
        <v>233</v>
      </c>
      <c r="F228" s="15"/>
      <c r="G228" s="60"/>
      <c r="H228" s="30">
        <v>0.34139999999999948</v>
      </c>
      <c r="I228" s="16"/>
      <c r="J228" s="16">
        <v>46124.674835136029</v>
      </c>
      <c r="K228" s="16"/>
      <c r="L228" s="16">
        <v>3324.878283606331</v>
      </c>
      <c r="M228" s="16"/>
      <c r="N228" s="16">
        <v>49449.553118742362</v>
      </c>
    </row>
    <row r="229" spans="1:14" ht="25" hidden="1" outlineLevel="3" x14ac:dyDescent="0.25">
      <c r="A229" s="1" t="s">
        <v>389</v>
      </c>
      <c r="B229" s="3" t="s">
        <v>59</v>
      </c>
      <c r="C229" s="3" t="s">
        <v>60</v>
      </c>
      <c r="D229" s="3" t="s">
        <v>241</v>
      </c>
      <c r="E229" s="8" t="s">
        <v>242</v>
      </c>
      <c r="F229" s="10" t="s">
        <v>206</v>
      </c>
      <c r="G229" s="62">
        <v>4</v>
      </c>
      <c r="H229" s="31">
        <v>0.34140000000000015</v>
      </c>
      <c r="I229" s="12">
        <v>630.63481465572806</v>
      </c>
      <c r="J229" s="12">
        <v>2522.5392586229123</v>
      </c>
      <c r="K229" s="12">
        <v>48.265062681745235</v>
      </c>
      <c r="L229" s="12">
        <v>193.06025072698094</v>
      </c>
      <c r="M229" s="12">
        <v>678.8998773374733</v>
      </c>
      <c r="N229" s="12">
        <v>2715.5995093498932</v>
      </c>
    </row>
    <row r="230" spans="1:14" ht="37.5" hidden="1" outlineLevel="3" x14ac:dyDescent="0.25">
      <c r="A230" s="2" t="s">
        <v>390</v>
      </c>
      <c r="B230" s="4" t="s">
        <v>59</v>
      </c>
      <c r="C230" s="4" t="s">
        <v>60</v>
      </c>
      <c r="D230" s="4" t="s">
        <v>238</v>
      </c>
      <c r="E230" s="9" t="s">
        <v>239</v>
      </c>
      <c r="F230" s="11" t="s">
        <v>206</v>
      </c>
      <c r="G230" s="61">
        <v>51</v>
      </c>
      <c r="H230" s="32">
        <v>0.34139999999999993</v>
      </c>
      <c r="I230" s="13">
        <v>149.147690512</v>
      </c>
      <c r="J230" s="13">
        <v>7606.5322161120002</v>
      </c>
      <c r="K230" s="13">
        <v>13.801852363900309</v>
      </c>
      <c r="L230" s="13">
        <v>703.89447055891469</v>
      </c>
      <c r="M230" s="13">
        <v>162.94954287590031</v>
      </c>
      <c r="N230" s="13">
        <v>8310.4266866709149</v>
      </c>
    </row>
    <row r="231" spans="1:14" ht="37.5" hidden="1" outlineLevel="3" x14ac:dyDescent="0.25">
      <c r="A231" s="1" t="s">
        <v>391</v>
      </c>
      <c r="B231" s="3" t="s">
        <v>59</v>
      </c>
      <c r="C231" s="3" t="s">
        <v>60</v>
      </c>
      <c r="D231" s="3" t="s">
        <v>266</v>
      </c>
      <c r="E231" s="8" t="s">
        <v>267</v>
      </c>
      <c r="F231" s="10" t="s">
        <v>206</v>
      </c>
      <c r="G231" s="62">
        <v>1</v>
      </c>
      <c r="H231" s="31">
        <v>0.34139999999999993</v>
      </c>
      <c r="I231" s="12">
        <v>888.27110274899985</v>
      </c>
      <c r="J231" s="12">
        <v>888.27110274899985</v>
      </c>
      <c r="K231" s="12">
        <v>43.996425398706037</v>
      </c>
      <c r="L231" s="12">
        <v>43.996425398706037</v>
      </c>
      <c r="M231" s="12">
        <v>932.26752814770589</v>
      </c>
      <c r="N231" s="12">
        <v>932.26752814770589</v>
      </c>
    </row>
    <row r="232" spans="1:14" ht="50" hidden="1" outlineLevel="3" x14ac:dyDescent="0.25">
      <c r="A232" s="2" t="s">
        <v>392</v>
      </c>
      <c r="B232" s="4" t="s">
        <v>59</v>
      </c>
      <c r="C232" s="4" t="s">
        <v>60</v>
      </c>
      <c r="D232" s="4" t="s">
        <v>393</v>
      </c>
      <c r="E232" s="9" t="s">
        <v>394</v>
      </c>
      <c r="F232" s="11" t="s">
        <v>206</v>
      </c>
      <c r="G232" s="61">
        <v>5</v>
      </c>
      <c r="H232" s="32">
        <v>0.34139999999999993</v>
      </c>
      <c r="I232" s="13">
        <v>1392.8639646039999</v>
      </c>
      <c r="J232" s="13">
        <v>6964.3198230199996</v>
      </c>
      <c r="K232" s="13">
        <v>96.818332703274791</v>
      </c>
      <c r="L232" s="13">
        <v>484.09166351637396</v>
      </c>
      <c r="M232" s="13">
        <v>1489.6822973072747</v>
      </c>
      <c r="N232" s="13">
        <v>7448.4114865363736</v>
      </c>
    </row>
    <row r="233" spans="1:14" ht="25" hidden="1" outlineLevel="3" x14ac:dyDescent="0.25">
      <c r="A233" s="1" t="s">
        <v>395</v>
      </c>
      <c r="B233" s="3" t="s">
        <v>59</v>
      </c>
      <c r="C233" s="3" t="s">
        <v>60</v>
      </c>
      <c r="D233" s="3" t="s">
        <v>396</v>
      </c>
      <c r="E233" s="8" t="s">
        <v>397</v>
      </c>
      <c r="F233" s="10" t="s">
        <v>206</v>
      </c>
      <c r="G233" s="62">
        <v>2</v>
      </c>
      <c r="H233" s="31">
        <v>0.34140000000000015</v>
      </c>
      <c r="I233" s="12">
        <v>1135.9062820248</v>
      </c>
      <c r="J233" s="12">
        <v>2271.8125640496</v>
      </c>
      <c r="K233" s="12">
        <v>74.133700882442781</v>
      </c>
      <c r="L233" s="12">
        <v>148.26740176488556</v>
      </c>
      <c r="M233" s="12">
        <v>1210.0399829072428</v>
      </c>
      <c r="N233" s="12">
        <v>2420.0799658144856</v>
      </c>
    </row>
    <row r="234" spans="1:14" ht="25" hidden="1" outlineLevel="3" x14ac:dyDescent="0.25">
      <c r="A234" s="2" t="s">
        <v>398</v>
      </c>
      <c r="B234" s="4" t="s">
        <v>59</v>
      </c>
      <c r="C234" s="4" t="s">
        <v>60</v>
      </c>
      <c r="D234" s="4" t="s">
        <v>235</v>
      </c>
      <c r="E234" s="9" t="s">
        <v>236</v>
      </c>
      <c r="F234" s="11" t="s">
        <v>206</v>
      </c>
      <c r="G234" s="61">
        <v>69</v>
      </c>
      <c r="H234" s="32">
        <v>0.3413999999999997</v>
      </c>
      <c r="I234" s="13">
        <v>126.54531513599999</v>
      </c>
      <c r="J234" s="13">
        <v>8731.6267443839988</v>
      </c>
      <c r="K234" s="13">
        <v>20.892953544941278</v>
      </c>
      <c r="L234" s="13">
        <v>1441.6137946009476</v>
      </c>
      <c r="M234" s="13">
        <v>147.43826868094126</v>
      </c>
      <c r="N234" s="13">
        <v>10173.240538984946</v>
      </c>
    </row>
    <row r="235" spans="1:14" ht="25" hidden="1" outlineLevel="3" x14ac:dyDescent="0.25">
      <c r="A235" s="1" t="s">
        <v>399</v>
      </c>
      <c r="B235" s="3" t="s">
        <v>59</v>
      </c>
      <c r="C235" s="3" t="s">
        <v>60</v>
      </c>
      <c r="D235" s="3" t="s">
        <v>241</v>
      </c>
      <c r="E235" s="8" t="s">
        <v>242</v>
      </c>
      <c r="F235" s="10" t="s">
        <v>206</v>
      </c>
      <c r="G235" s="62">
        <v>1</v>
      </c>
      <c r="H235" s="31">
        <v>0.34140000000000015</v>
      </c>
      <c r="I235" s="12">
        <v>630.63481465572806</v>
      </c>
      <c r="J235" s="12">
        <v>630.63481465572806</v>
      </c>
      <c r="K235" s="12">
        <v>48.265062681745235</v>
      </c>
      <c r="L235" s="12">
        <v>48.265062681745235</v>
      </c>
      <c r="M235" s="12">
        <v>678.8998773374733</v>
      </c>
      <c r="N235" s="12">
        <v>678.8998773374733</v>
      </c>
    </row>
    <row r="236" spans="1:14" ht="25" hidden="1" outlineLevel="3" x14ac:dyDescent="0.25">
      <c r="A236" s="2" t="s">
        <v>400</v>
      </c>
      <c r="B236" s="4" t="s">
        <v>59</v>
      </c>
      <c r="C236" s="4" t="s">
        <v>60</v>
      </c>
      <c r="D236" s="4" t="s">
        <v>278</v>
      </c>
      <c r="E236" s="9" t="s">
        <v>279</v>
      </c>
      <c r="F236" s="11" t="s">
        <v>206</v>
      </c>
      <c r="G236" s="61">
        <v>5</v>
      </c>
      <c r="H236" s="32">
        <v>0.34139999999999993</v>
      </c>
      <c r="I236" s="13">
        <v>2857.1530566121992</v>
      </c>
      <c r="J236" s="13">
        <v>14285.765283060995</v>
      </c>
      <c r="K236" s="13">
        <v>22.615566888713147</v>
      </c>
      <c r="L236" s="13">
        <v>113.07783444356755</v>
      </c>
      <c r="M236" s="13">
        <v>2879.7686235009123</v>
      </c>
      <c r="N236" s="13">
        <v>14398.843117504563</v>
      </c>
    </row>
    <row r="237" spans="1:14" ht="25" hidden="1" outlineLevel="3" x14ac:dyDescent="0.25">
      <c r="A237" s="1" t="s">
        <v>401</v>
      </c>
      <c r="B237" s="3" t="s">
        <v>59</v>
      </c>
      <c r="C237" s="3" t="s">
        <v>60</v>
      </c>
      <c r="D237" s="3" t="s">
        <v>291</v>
      </c>
      <c r="E237" s="8" t="s">
        <v>292</v>
      </c>
      <c r="F237" s="10" t="s">
        <v>206</v>
      </c>
      <c r="G237" s="62">
        <v>3</v>
      </c>
      <c r="H237" s="31">
        <v>0.34140000000000015</v>
      </c>
      <c r="I237" s="12">
        <v>741.05767616059995</v>
      </c>
      <c r="J237" s="12">
        <v>2223.1730284818</v>
      </c>
      <c r="K237" s="12">
        <v>49.537126638069822</v>
      </c>
      <c r="L237" s="12">
        <v>148.61137991420946</v>
      </c>
      <c r="M237" s="12">
        <v>790.59480279866978</v>
      </c>
      <c r="N237" s="12">
        <v>2371.7844083960094</v>
      </c>
    </row>
    <row r="238" spans="1:14" outlineLevel="1" collapsed="1" x14ac:dyDescent="0.25">
      <c r="A238" s="37" t="s">
        <v>402</v>
      </c>
      <c r="B238" s="48"/>
      <c r="C238" s="49"/>
      <c r="D238" s="49"/>
      <c r="E238" s="49" t="s">
        <v>403</v>
      </c>
      <c r="F238" s="38"/>
      <c r="G238" s="59"/>
      <c r="H238" s="39">
        <v>0.34139999999999993</v>
      </c>
      <c r="I238" s="40"/>
      <c r="J238" s="40">
        <v>35361.396504236596</v>
      </c>
      <c r="K238" s="40"/>
      <c r="L238" s="40">
        <v>36492.804126965959</v>
      </c>
      <c r="M238" s="40"/>
      <c r="N238" s="40">
        <v>291845.28999999998</v>
      </c>
    </row>
    <row r="239" spans="1:14" hidden="1" outlineLevel="2" collapsed="1" x14ac:dyDescent="0.25">
      <c r="A239" s="14" t="s">
        <v>404</v>
      </c>
      <c r="B239" s="50"/>
      <c r="C239" s="51"/>
      <c r="D239" s="51"/>
      <c r="E239" s="51" t="s">
        <v>132</v>
      </c>
      <c r="F239" s="15"/>
      <c r="G239" s="60"/>
      <c r="H239" s="30">
        <v>0.34139999999999993</v>
      </c>
      <c r="I239" s="16"/>
      <c r="J239" s="16">
        <v>35361.396504236596</v>
      </c>
      <c r="K239" s="16"/>
      <c r="L239" s="16">
        <v>36492.804126965959</v>
      </c>
      <c r="M239" s="16"/>
      <c r="N239" s="16">
        <v>71854.200631202562</v>
      </c>
    </row>
    <row r="240" spans="1:14" ht="25" hidden="1" outlineLevel="3" x14ac:dyDescent="0.25">
      <c r="A240" s="2" t="s">
        <v>405</v>
      </c>
      <c r="B240" s="4" t="s">
        <v>59</v>
      </c>
      <c r="C240" s="4" t="s">
        <v>60</v>
      </c>
      <c r="D240" s="4" t="s">
        <v>128</v>
      </c>
      <c r="E240" s="9" t="s">
        <v>129</v>
      </c>
      <c r="F240" s="11" t="s">
        <v>72</v>
      </c>
      <c r="G240" s="61">
        <v>540.86</v>
      </c>
      <c r="H240" s="32">
        <v>0.34139999999999993</v>
      </c>
      <c r="I240" s="13">
        <v>11.0481339194</v>
      </c>
      <c r="J240" s="13">
        <v>5975.4937116466836</v>
      </c>
      <c r="K240" s="13">
        <v>5.7542937717654556</v>
      </c>
      <c r="L240" s="13">
        <v>3112.2673293970647</v>
      </c>
      <c r="M240" s="13">
        <v>16.802427691165455</v>
      </c>
      <c r="N240" s="13">
        <v>9087.7610410437483</v>
      </c>
    </row>
    <row r="241" spans="1:14" ht="25" hidden="1" outlineLevel="3" x14ac:dyDescent="0.25">
      <c r="A241" s="1" t="s">
        <v>406</v>
      </c>
      <c r="B241" s="3" t="s">
        <v>59</v>
      </c>
      <c r="C241" s="3" t="s">
        <v>60</v>
      </c>
      <c r="D241" s="3" t="s">
        <v>128</v>
      </c>
      <c r="E241" s="8" t="s">
        <v>129</v>
      </c>
      <c r="F241" s="10" t="s">
        <v>72</v>
      </c>
      <c r="G241" s="62">
        <v>21</v>
      </c>
      <c r="H241" s="31">
        <v>0.34139999999999993</v>
      </c>
      <c r="I241" s="12">
        <v>11.0481339194</v>
      </c>
      <c r="J241" s="12">
        <v>232.01081230739999</v>
      </c>
      <c r="K241" s="12">
        <v>5.7542937717654556</v>
      </c>
      <c r="L241" s="12">
        <v>120.84016920707455</v>
      </c>
      <c r="M241" s="12">
        <v>16.802427691165455</v>
      </c>
      <c r="N241" s="12">
        <v>352.85098151447454</v>
      </c>
    </row>
    <row r="242" spans="1:14" ht="25" hidden="1" outlineLevel="3" x14ac:dyDescent="0.25">
      <c r="A242" s="2" t="s">
        <v>407</v>
      </c>
      <c r="B242" s="4" t="s">
        <v>59</v>
      </c>
      <c r="C242" s="4" t="s">
        <v>60</v>
      </c>
      <c r="D242" s="4" t="s">
        <v>121</v>
      </c>
      <c r="E242" s="9" t="s">
        <v>122</v>
      </c>
      <c r="F242" s="11" t="s">
        <v>72</v>
      </c>
      <c r="G242" s="61">
        <v>270.43</v>
      </c>
      <c r="H242" s="32">
        <v>0.34139999999999993</v>
      </c>
      <c r="I242" s="13">
        <v>9.7532375746</v>
      </c>
      <c r="J242" s="13">
        <v>2637.5680372990782</v>
      </c>
      <c r="K242" s="13">
        <v>12.734386046626319</v>
      </c>
      <c r="L242" s="13">
        <v>3443.7600185891552</v>
      </c>
      <c r="M242" s="13">
        <v>22.487623621226319</v>
      </c>
      <c r="N242" s="13">
        <v>6081.3280558882334</v>
      </c>
    </row>
    <row r="243" spans="1:14" ht="37.5" hidden="1" outlineLevel="3" x14ac:dyDescent="0.25">
      <c r="A243" s="1" t="s">
        <v>408</v>
      </c>
      <c r="B243" s="3" t="s">
        <v>59</v>
      </c>
      <c r="C243" s="3" t="s">
        <v>60</v>
      </c>
      <c r="D243" s="3" t="s">
        <v>143</v>
      </c>
      <c r="E243" s="8" t="s">
        <v>144</v>
      </c>
      <c r="F243" s="10" t="s">
        <v>72</v>
      </c>
      <c r="G243" s="62">
        <v>10.5</v>
      </c>
      <c r="H243" s="31">
        <v>0.34140000000000015</v>
      </c>
      <c r="I243" s="12">
        <v>62.752456048312006</v>
      </c>
      <c r="J243" s="12">
        <v>658.90078850727605</v>
      </c>
      <c r="K243" s="12">
        <v>62.816159730208831</v>
      </c>
      <c r="L243" s="12">
        <v>659.56967716719282</v>
      </c>
      <c r="M243" s="12">
        <v>125.56861577852084</v>
      </c>
      <c r="N243" s="12">
        <v>1318.4704656744689</v>
      </c>
    </row>
    <row r="244" spans="1:14" ht="37.5" hidden="1" outlineLevel="3" x14ac:dyDescent="0.25">
      <c r="A244" s="2" t="s">
        <v>409</v>
      </c>
      <c r="B244" s="4" t="s">
        <v>59</v>
      </c>
      <c r="C244" s="4" t="s">
        <v>60</v>
      </c>
      <c r="D244" s="4" t="s">
        <v>410</v>
      </c>
      <c r="E244" s="9" t="s">
        <v>411</v>
      </c>
      <c r="F244" s="11" t="s">
        <v>72</v>
      </c>
      <c r="G244" s="61">
        <v>561.86</v>
      </c>
      <c r="H244" s="32">
        <v>0.34139999999999993</v>
      </c>
      <c r="I244" s="13">
        <v>36.267876500927997</v>
      </c>
      <c r="J244" s="13">
        <v>20377.469090811406</v>
      </c>
      <c r="K244" s="13">
        <v>39.158197395166084</v>
      </c>
      <c r="L244" s="13">
        <v>22001.424788448014</v>
      </c>
      <c r="M244" s="13">
        <v>75.426073896094081</v>
      </c>
      <c r="N244" s="13">
        <v>42378.89387925942</v>
      </c>
    </row>
    <row r="245" spans="1:14" ht="25" hidden="1" outlineLevel="3" x14ac:dyDescent="0.25">
      <c r="A245" s="1" t="s">
        <v>412</v>
      </c>
      <c r="B245" s="3" t="s">
        <v>59</v>
      </c>
      <c r="C245" s="3" t="s">
        <v>60</v>
      </c>
      <c r="D245" s="3" t="s">
        <v>121</v>
      </c>
      <c r="E245" s="8" t="s">
        <v>122</v>
      </c>
      <c r="F245" s="10" t="s">
        <v>72</v>
      </c>
      <c r="G245" s="62">
        <v>561.86</v>
      </c>
      <c r="H245" s="31">
        <v>0.34139999999999993</v>
      </c>
      <c r="I245" s="12">
        <v>9.7532375746</v>
      </c>
      <c r="J245" s="12">
        <v>5479.9540636647562</v>
      </c>
      <c r="K245" s="12">
        <v>12.734386046626319</v>
      </c>
      <c r="L245" s="12">
        <v>7154.9421441574632</v>
      </c>
      <c r="M245" s="12">
        <v>22.487623621226319</v>
      </c>
      <c r="N245" s="12">
        <v>12634.896207822219</v>
      </c>
    </row>
    <row r="246" spans="1:14" x14ac:dyDescent="0.25">
      <c r="A246" s="33" t="s">
        <v>413</v>
      </c>
      <c r="B246" s="46"/>
      <c r="C246" s="47"/>
      <c r="D246" s="47"/>
      <c r="E246" s="47" t="s">
        <v>414</v>
      </c>
      <c r="F246" s="34"/>
      <c r="G246" s="58"/>
      <c r="H246" s="35">
        <v>0.34140000000000015</v>
      </c>
      <c r="I246" s="36"/>
      <c r="J246" s="36">
        <v>243039.50039779465</v>
      </c>
      <c r="K246" s="36"/>
      <c r="L246" s="36">
        <v>72489.503415048428</v>
      </c>
      <c r="M246" s="36"/>
      <c r="N246" s="36">
        <f>SUM(N247,N337,N405)</f>
        <v>334598.14</v>
      </c>
    </row>
    <row r="247" spans="1:14" outlineLevel="1" collapsed="1" x14ac:dyDescent="0.25">
      <c r="A247" s="37" t="s">
        <v>415</v>
      </c>
      <c r="B247" s="48"/>
      <c r="C247" s="49"/>
      <c r="D247" s="49"/>
      <c r="E247" s="49" t="s">
        <v>416</v>
      </c>
      <c r="F247" s="38"/>
      <c r="G247" s="59"/>
      <c r="H247" s="39">
        <v>0.3413999999999997</v>
      </c>
      <c r="I247" s="40"/>
      <c r="J247" s="40">
        <v>111345.98697387954</v>
      </c>
      <c r="K247" s="40"/>
      <c r="L247" s="40">
        <v>38098.088670590201</v>
      </c>
      <c r="M247" s="40"/>
      <c r="N247" s="40">
        <v>156624.95999999999</v>
      </c>
    </row>
    <row r="248" spans="1:14" hidden="1" outlineLevel="2" collapsed="1" x14ac:dyDescent="0.25">
      <c r="A248" s="14" t="s">
        <v>417</v>
      </c>
      <c r="B248" s="50"/>
      <c r="C248" s="51"/>
      <c r="D248" s="51"/>
      <c r="E248" s="51" t="s">
        <v>418</v>
      </c>
      <c r="F248" s="15"/>
      <c r="G248" s="60"/>
      <c r="H248" s="30">
        <v>0.34139999999999948</v>
      </c>
      <c r="I248" s="16"/>
      <c r="J248" s="16">
        <v>59674.260146137072</v>
      </c>
      <c r="K248" s="16"/>
      <c r="L248" s="16">
        <v>22519.150181704677</v>
      </c>
      <c r="M248" s="16"/>
      <c r="N248" s="16">
        <v>82193.410327841746</v>
      </c>
    </row>
    <row r="249" spans="1:14" ht="25" hidden="1" outlineLevel="3" x14ac:dyDescent="0.25">
      <c r="A249" s="2" t="s">
        <v>419</v>
      </c>
      <c r="B249" s="4" t="s">
        <v>59</v>
      </c>
      <c r="C249" s="4" t="s">
        <v>60</v>
      </c>
      <c r="D249" s="4" t="s">
        <v>420</v>
      </c>
      <c r="E249" s="9" t="s">
        <v>421</v>
      </c>
      <c r="F249" s="11" t="s">
        <v>153</v>
      </c>
      <c r="G249" s="61">
        <v>572.35</v>
      </c>
      <c r="H249" s="32">
        <v>0.34139999999999993</v>
      </c>
      <c r="I249" s="13">
        <v>27.613657980000003</v>
      </c>
      <c r="J249" s="13">
        <v>15804.677144853002</v>
      </c>
      <c r="K249" s="13">
        <v>0.26969992790344932</v>
      </c>
      <c r="L249" s="13">
        <v>154.36275373554054</v>
      </c>
      <c r="M249" s="13">
        <v>27.883357907903452</v>
      </c>
      <c r="N249" s="13">
        <v>15959.039898588542</v>
      </c>
    </row>
    <row r="250" spans="1:14" ht="37.5" hidden="1" outlineLevel="3" x14ac:dyDescent="0.25">
      <c r="A250" s="1" t="s">
        <v>422</v>
      </c>
      <c r="B250" s="3" t="s">
        <v>59</v>
      </c>
      <c r="C250" s="3" t="s">
        <v>60</v>
      </c>
      <c r="D250" s="3" t="s">
        <v>423</v>
      </c>
      <c r="E250" s="8" t="s">
        <v>424</v>
      </c>
      <c r="F250" s="10" t="s">
        <v>153</v>
      </c>
      <c r="G250" s="62">
        <v>38.5</v>
      </c>
      <c r="H250" s="31">
        <v>0.3413999999999997</v>
      </c>
      <c r="I250" s="12">
        <v>46.195815972600002</v>
      </c>
      <c r="J250" s="12">
        <v>1778.5389149451</v>
      </c>
      <c r="K250" s="12">
        <v>8.9650480508637997E-2</v>
      </c>
      <c r="L250" s="12">
        <v>3.4515434995826126</v>
      </c>
      <c r="M250" s="12">
        <v>46.28546645310864</v>
      </c>
      <c r="N250" s="12">
        <v>1781.9904584446826</v>
      </c>
    </row>
    <row r="251" spans="1:14" ht="25" hidden="1" outlineLevel="3" x14ac:dyDescent="0.25">
      <c r="A251" s="2" t="s">
        <v>425</v>
      </c>
      <c r="B251" s="4" t="s">
        <v>59</v>
      </c>
      <c r="C251" s="4" t="s">
        <v>60</v>
      </c>
      <c r="D251" s="4" t="s">
        <v>426</v>
      </c>
      <c r="E251" s="9" t="s">
        <v>427</v>
      </c>
      <c r="F251" s="11" t="s">
        <v>153</v>
      </c>
      <c r="G251" s="61">
        <v>592.79</v>
      </c>
      <c r="H251" s="32">
        <v>0.34139999999999993</v>
      </c>
      <c r="I251" s="13">
        <v>2.7866967956000002</v>
      </c>
      <c r="J251" s="13">
        <v>1651.9259934637239</v>
      </c>
      <c r="K251" s="13">
        <v>1.1278360621417001</v>
      </c>
      <c r="L251" s="13">
        <v>668.5699392769784</v>
      </c>
      <c r="M251" s="13">
        <v>3.9145328577417002</v>
      </c>
      <c r="N251" s="13">
        <v>2320.4959327407023</v>
      </c>
    </row>
    <row r="252" spans="1:14" ht="25" hidden="1" outlineLevel="3" x14ac:dyDescent="0.25">
      <c r="A252" s="1" t="s">
        <v>428</v>
      </c>
      <c r="B252" s="3" t="s">
        <v>59</v>
      </c>
      <c r="C252" s="3" t="s">
        <v>60</v>
      </c>
      <c r="D252" s="3" t="s">
        <v>426</v>
      </c>
      <c r="E252" s="8" t="s">
        <v>427</v>
      </c>
      <c r="F252" s="10" t="s">
        <v>153</v>
      </c>
      <c r="G252" s="62">
        <v>361.79</v>
      </c>
      <c r="H252" s="31">
        <v>0.34140000000000015</v>
      </c>
      <c r="I252" s="12">
        <v>2.7866967956000002</v>
      </c>
      <c r="J252" s="12">
        <v>1008.1990336801241</v>
      </c>
      <c r="K252" s="12">
        <v>1.1278360621417001</v>
      </c>
      <c r="L252" s="12">
        <v>408.03980892224581</v>
      </c>
      <c r="M252" s="12">
        <v>3.9145328577417002</v>
      </c>
      <c r="N252" s="12">
        <v>1416.2388426023699</v>
      </c>
    </row>
    <row r="253" spans="1:14" ht="25" hidden="1" outlineLevel="3" x14ac:dyDescent="0.25">
      <c r="A253" s="2" t="s">
        <v>429</v>
      </c>
      <c r="B253" s="4" t="s">
        <v>59</v>
      </c>
      <c r="C253" s="4" t="s">
        <v>60</v>
      </c>
      <c r="D253" s="4" t="s">
        <v>426</v>
      </c>
      <c r="E253" s="9" t="s">
        <v>427</v>
      </c>
      <c r="F253" s="11" t="s">
        <v>153</v>
      </c>
      <c r="G253" s="61">
        <v>133.62</v>
      </c>
      <c r="H253" s="32">
        <v>0.34139999999999993</v>
      </c>
      <c r="I253" s="13">
        <v>2.7866967956000002</v>
      </c>
      <c r="J253" s="13">
        <v>372.35842582807203</v>
      </c>
      <c r="K253" s="13">
        <v>1.1278360621417001</v>
      </c>
      <c r="L253" s="13">
        <v>150.70145462337399</v>
      </c>
      <c r="M253" s="13">
        <v>3.9145328577417002</v>
      </c>
      <c r="N253" s="13">
        <v>523.05988045144602</v>
      </c>
    </row>
    <row r="254" spans="1:14" ht="25" hidden="1" outlineLevel="3" x14ac:dyDescent="0.25">
      <c r="A254" s="1" t="s">
        <v>430</v>
      </c>
      <c r="B254" s="3" t="s">
        <v>59</v>
      </c>
      <c r="C254" s="3" t="s">
        <v>60</v>
      </c>
      <c r="D254" s="3" t="s">
        <v>426</v>
      </c>
      <c r="E254" s="8" t="s">
        <v>427</v>
      </c>
      <c r="F254" s="10" t="s">
        <v>153</v>
      </c>
      <c r="G254" s="62">
        <v>128.03</v>
      </c>
      <c r="H254" s="31">
        <v>0.34139999999999993</v>
      </c>
      <c r="I254" s="12">
        <v>2.7866967956000002</v>
      </c>
      <c r="J254" s="12">
        <v>356.78079074066801</v>
      </c>
      <c r="K254" s="12">
        <v>1.1278360621417001</v>
      </c>
      <c r="L254" s="12">
        <v>144.39685103600186</v>
      </c>
      <c r="M254" s="12">
        <v>3.9145328577417002</v>
      </c>
      <c r="N254" s="12">
        <v>501.17764177666987</v>
      </c>
    </row>
    <row r="255" spans="1:14" ht="25" hidden="1" outlineLevel="3" x14ac:dyDescent="0.25">
      <c r="A255" s="2" t="s">
        <v>431</v>
      </c>
      <c r="B255" s="4" t="s">
        <v>59</v>
      </c>
      <c r="C255" s="4" t="s">
        <v>60</v>
      </c>
      <c r="D255" s="4" t="s">
        <v>426</v>
      </c>
      <c r="E255" s="9" t="s">
        <v>427</v>
      </c>
      <c r="F255" s="11" t="s">
        <v>153</v>
      </c>
      <c r="G255" s="61">
        <v>40.06</v>
      </c>
      <c r="H255" s="32">
        <v>0.34139999999999993</v>
      </c>
      <c r="I255" s="13">
        <v>2.7866967956000002</v>
      </c>
      <c r="J255" s="13">
        <v>111.63507363173601</v>
      </c>
      <c r="K255" s="13">
        <v>1.1278360621417001</v>
      </c>
      <c r="L255" s="13">
        <v>45.181112649396525</v>
      </c>
      <c r="M255" s="13">
        <v>3.9145328577417002</v>
      </c>
      <c r="N255" s="13">
        <v>156.81618628113253</v>
      </c>
    </row>
    <row r="256" spans="1:14" ht="25" hidden="1" outlineLevel="3" x14ac:dyDescent="0.25">
      <c r="A256" s="1" t="s">
        <v>432</v>
      </c>
      <c r="B256" s="3" t="s">
        <v>59</v>
      </c>
      <c r="C256" s="3" t="s">
        <v>60</v>
      </c>
      <c r="D256" s="3" t="s">
        <v>433</v>
      </c>
      <c r="E256" s="8" t="s">
        <v>434</v>
      </c>
      <c r="F256" s="10" t="s">
        <v>153</v>
      </c>
      <c r="G256" s="62">
        <v>268.55</v>
      </c>
      <c r="H256" s="31">
        <v>0.34140000000000015</v>
      </c>
      <c r="I256" s="12">
        <v>4.2369111636000003</v>
      </c>
      <c r="J256" s="12">
        <v>1137.8224929847802</v>
      </c>
      <c r="K256" s="12">
        <v>1.4220541653090999</v>
      </c>
      <c r="L256" s="12">
        <v>381.89264609375869</v>
      </c>
      <c r="M256" s="12">
        <v>5.6589653289091002</v>
      </c>
      <c r="N256" s="12">
        <v>1519.7151390785389</v>
      </c>
    </row>
    <row r="257" spans="1:14" ht="25" hidden="1" outlineLevel="3" x14ac:dyDescent="0.25">
      <c r="A257" s="2" t="s">
        <v>435</v>
      </c>
      <c r="B257" s="4" t="s">
        <v>59</v>
      </c>
      <c r="C257" s="4" t="s">
        <v>60</v>
      </c>
      <c r="D257" s="4" t="s">
        <v>433</v>
      </c>
      <c r="E257" s="9" t="s">
        <v>434</v>
      </c>
      <c r="F257" s="11" t="s">
        <v>153</v>
      </c>
      <c r="G257" s="61">
        <v>1052.56</v>
      </c>
      <c r="H257" s="32">
        <v>0.34139999999999993</v>
      </c>
      <c r="I257" s="13">
        <v>4.2369111636000003</v>
      </c>
      <c r="J257" s="13">
        <v>4459.6032143588163</v>
      </c>
      <c r="K257" s="13">
        <v>1.4220541653090999</v>
      </c>
      <c r="L257" s="13">
        <v>1496.7973322377456</v>
      </c>
      <c r="M257" s="13">
        <v>5.6589653289091002</v>
      </c>
      <c r="N257" s="13">
        <v>5956.400546596562</v>
      </c>
    </row>
    <row r="258" spans="1:14" ht="25" hidden="1" outlineLevel="3" x14ac:dyDescent="0.25">
      <c r="A258" s="1" t="s">
        <v>436</v>
      </c>
      <c r="B258" s="3" t="s">
        <v>59</v>
      </c>
      <c r="C258" s="3" t="s">
        <v>60</v>
      </c>
      <c r="D258" s="3" t="s">
        <v>433</v>
      </c>
      <c r="E258" s="8" t="s">
        <v>434</v>
      </c>
      <c r="F258" s="10" t="s">
        <v>153</v>
      </c>
      <c r="G258" s="62">
        <v>265.68</v>
      </c>
      <c r="H258" s="31">
        <v>0.34139999999999993</v>
      </c>
      <c r="I258" s="12">
        <v>4.2369111636000003</v>
      </c>
      <c r="J258" s="12">
        <v>1125.6625579452482</v>
      </c>
      <c r="K258" s="12">
        <v>1.4220541653090999</v>
      </c>
      <c r="L258" s="12">
        <v>377.81135063932152</v>
      </c>
      <c r="M258" s="12">
        <v>5.6589653289091002</v>
      </c>
      <c r="N258" s="12">
        <v>1503.4739085845697</v>
      </c>
    </row>
    <row r="259" spans="1:14" ht="25" hidden="1" outlineLevel="3" x14ac:dyDescent="0.25">
      <c r="A259" s="2" t="s">
        <v>437</v>
      </c>
      <c r="B259" s="4" t="s">
        <v>59</v>
      </c>
      <c r="C259" s="4" t="s">
        <v>60</v>
      </c>
      <c r="D259" s="4" t="s">
        <v>433</v>
      </c>
      <c r="E259" s="9" t="s">
        <v>434</v>
      </c>
      <c r="F259" s="11" t="s">
        <v>153</v>
      </c>
      <c r="G259" s="61">
        <v>345.61</v>
      </c>
      <c r="H259" s="32">
        <v>0.34140000000000015</v>
      </c>
      <c r="I259" s="13">
        <v>4.2369111636000003</v>
      </c>
      <c r="J259" s="13">
        <v>1464.3188672517961</v>
      </c>
      <c r="K259" s="13">
        <v>1.4220541653090999</v>
      </c>
      <c r="L259" s="13">
        <v>491.47614007247807</v>
      </c>
      <c r="M259" s="13">
        <v>5.6589653289091002</v>
      </c>
      <c r="N259" s="13">
        <v>1955.7950073242741</v>
      </c>
    </row>
    <row r="260" spans="1:14" ht="25" hidden="1" outlineLevel="3" x14ac:dyDescent="0.25">
      <c r="A260" s="1" t="s">
        <v>438</v>
      </c>
      <c r="B260" s="3" t="s">
        <v>59</v>
      </c>
      <c r="C260" s="3" t="s">
        <v>60</v>
      </c>
      <c r="D260" s="3" t="s">
        <v>433</v>
      </c>
      <c r="E260" s="8" t="s">
        <v>434</v>
      </c>
      <c r="F260" s="10" t="s">
        <v>153</v>
      </c>
      <c r="G260" s="62">
        <v>990.91</v>
      </c>
      <c r="H260" s="31">
        <v>0.34139999999999993</v>
      </c>
      <c r="I260" s="12">
        <v>4.2369111636000003</v>
      </c>
      <c r="J260" s="12">
        <v>4198.3976411228759</v>
      </c>
      <c r="K260" s="12">
        <v>1.4220541653090999</v>
      </c>
      <c r="L260" s="12">
        <v>1409.1276929464402</v>
      </c>
      <c r="M260" s="12">
        <v>5.6589653289091002</v>
      </c>
      <c r="N260" s="12">
        <v>5607.5253340693162</v>
      </c>
    </row>
    <row r="261" spans="1:14" ht="25" hidden="1" outlineLevel="3" x14ac:dyDescent="0.25">
      <c r="A261" s="2" t="s">
        <v>439</v>
      </c>
      <c r="B261" s="4" t="s">
        <v>59</v>
      </c>
      <c r="C261" s="4" t="s">
        <v>60</v>
      </c>
      <c r="D261" s="4" t="s">
        <v>433</v>
      </c>
      <c r="E261" s="9" t="s">
        <v>434</v>
      </c>
      <c r="F261" s="11" t="s">
        <v>153</v>
      </c>
      <c r="G261" s="61">
        <v>370.28</v>
      </c>
      <c r="H261" s="32">
        <v>0.34139999999999993</v>
      </c>
      <c r="I261" s="13">
        <v>4.2369111636000003</v>
      </c>
      <c r="J261" s="13">
        <v>1568.8434656578081</v>
      </c>
      <c r="K261" s="13">
        <v>1.4220541653090999</v>
      </c>
      <c r="L261" s="13">
        <v>526.55821633065329</v>
      </c>
      <c r="M261" s="13">
        <v>5.6589653289091002</v>
      </c>
      <c r="N261" s="13">
        <v>2095.4016819884614</v>
      </c>
    </row>
    <row r="262" spans="1:14" ht="25" hidden="1" outlineLevel="3" x14ac:dyDescent="0.25">
      <c r="A262" s="1" t="s">
        <v>440</v>
      </c>
      <c r="B262" s="3" t="s">
        <v>59</v>
      </c>
      <c r="C262" s="3" t="s">
        <v>60</v>
      </c>
      <c r="D262" s="3" t="s">
        <v>441</v>
      </c>
      <c r="E262" s="8" t="s">
        <v>442</v>
      </c>
      <c r="F262" s="10" t="s">
        <v>153</v>
      </c>
      <c r="G262" s="62">
        <v>98.47</v>
      </c>
      <c r="H262" s="31">
        <v>0.34139999999999993</v>
      </c>
      <c r="I262" s="12">
        <v>6.8318440980000004</v>
      </c>
      <c r="J262" s="12">
        <v>672.73168833006002</v>
      </c>
      <c r="K262" s="12">
        <v>1.9124176705880993</v>
      </c>
      <c r="L262" s="12">
        <v>188.31576802281018</v>
      </c>
      <c r="M262" s="12">
        <v>8.7442617685880997</v>
      </c>
      <c r="N262" s="12">
        <v>861.0474563528702</v>
      </c>
    </row>
    <row r="263" spans="1:14" ht="25" hidden="1" outlineLevel="3" x14ac:dyDescent="0.25">
      <c r="A263" s="2" t="s">
        <v>443</v>
      </c>
      <c r="B263" s="4" t="s">
        <v>59</v>
      </c>
      <c r="C263" s="4" t="s">
        <v>60</v>
      </c>
      <c r="D263" s="4" t="s">
        <v>441</v>
      </c>
      <c r="E263" s="9" t="s">
        <v>442</v>
      </c>
      <c r="F263" s="11" t="s">
        <v>153</v>
      </c>
      <c r="G263" s="61">
        <v>23.26</v>
      </c>
      <c r="H263" s="32">
        <v>0.34139999999999993</v>
      </c>
      <c r="I263" s="13">
        <v>6.8318440980000004</v>
      </c>
      <c r="J263" s="13">
        <v>158.90869371948003</v>
      </c>
      <c r="K263" s="13">
        <v>1.9124176705880993</v>
      </c>
      <c r="L263" s="13">
        <v>44.482835017879182</v>
      </c>
      <c r="M263" s="13">
        <v>8.7442617685880997</v>
      </c>
      <c r="N263" s="13">
        <v>203.39152873735921</v>
      </c>
    </row>
    <row r="264" spans="1:14" ht="25" hidden="1" outlineLevel="3" x14ac:dyDescent="0.25">
      <c r="A264" s="1" t="s">
        <v>444</v>
      </c>
      <c r="B264" s="3" t="s">
        <v>59</v>
      </c>
      <c r="C264" s="3" t="s">
        <v>60</v>
      </c>
      <c r="D264" s="3" t="s">
        <v>441</v>
      </c>
      <c r="E264" s="8" t="s">
        <v>442</v>
      </c>
      <c r="F264" s="10" t="s">
        <v>153</v>
      </c>
      <c r="G264" s="62">
        <v>54.16</v>
      </c>
      <c r="H264" s="31">
        <v>0.34139999999999993</v>
      </c>
      <c r="I264" s="12">
        <v>6.8318440980000004</v>
      </c>
      <c r="J264" s="12">
        <v>370.01267634767999</v>
      </c>
      <c r="K264" s="12">
        <v>1.9124176705880993</v>
      </c>
      <c r="L264" s="12">
        <v>103.57654103905145</v>
      </c>
      <c r="M264" s="12">
        <v>8.7442617685880997</v>
      </c>
      <c r="N264" s="12">
        <v>473.58921738673143</v>
      </c>
    </row>
    <row r="265" spans="1:14" ht="25" hidden="1" outlineLevel="3" x14ac:dyDescent="0.25">
      <c r="A265" s="2" t="s">
        <v>445</v>
      </c>
      <c r="B265" s="4" t="s">
        <v>59</v>
      </c>
      <c r="C265" s="4" t="s">
        <v>60</v>
      </c>
      <c r="D265" s="4" t="s">
        <v>441</v>
      </c>
      <c r="E265" s="9" t="s">
        <v>442</v>
      </c>
      <c r="F265" s="11" t="s">
        <v>153</v>
      </c>
      <c r="G265" s="61">
        <v>98.47</v>
      </c>
      <c r="H265" s="32">
        <v>0.34139999999999993</v>
      </c>
      <c r="I265" s="13">
        <v>6.8318440980000004</v>
      </c>
      <c r="J265" s="13">
        <v>672.73168833006002</v>
      </c>
      <c r="K265" s="13">
        <v>1.9124176705880993</v>
      </c>
      <c r="L265" s="13">
        <v>188.31576802281018</v>
      </c>
      <c r="M265" s="13">
        <v>8.7442617685880997</v>
      </c>
      <c r="N265" s="13">
        <v>861.0474563528702</v>
      </c>
    </row>
    <row r="266" spans="1:14" ht="25" hidden="1" outlineLevel="3" x14ac:dyDescent="0.25">
      <c r="A266" s="1" t="s">
        <v>446</v>
      </c>
      <c r="B266" s="3" t="s">
        <v>59</v>
      </c>
      <c r="C266" s="3" t="s">
        <v>60</v>
      </c>
      <c r="D266" s="3" t="s">
        <v>441</v>
      </c>
      <c r="E266" s="8" t="s">
        <v>442</v>
      </c>
      <c r="F266" s="10" t="s">
        <v>153</v>
      </c>
      <c r="G266" s="62">
        <v>21.06</v>
      </c>
      <c r="H266" s="31">
        <v>0.3413999999999997</v>
      </c>
      <c r="I266" s="12">
        <v>6.8318440980000004</v>
      </c>
      <c r="J266" s="12">
        <v>143.87863670388001</v>
      </c>
      <c r="K266" s="12">
        <v>1.9124176705880993</v>
      </c>
      <c r="L266" s="12">
        <v>40.27551614258536</v>
      </c>
      <c r="M266" s="12">
        <v>8.7442617685880997</v>
      </c>
      <c r="N266" s="12">
        <v>184.15415284646537</v>
      </c>
    </row>
    <row r="267" spans="1:14" ht="25" hidden="1" outlineLevel="3" x14ac:dyDescent="0.25">
      <c r="A267" s="2" t="s">
        <v>447</v>
      </c>
      <c r="B267" s="4" t="s">
        <v>59</v>
      </c>
      <c r="C267" s="4" t="s">
        <v>60</v>
      </c>
      <c r="D267" s="4" t="s">
        <v>448</v>
      </c>
      <c r="E267" s="9" t="s">
        <v>449</v>
      </c>
      <c r="F267" s="11" t="s">
        <v>153</v>
      </c>
      <c r="G267" s="61">
        <v>12.44</v>
      </c>
      <c r="H267" s="32">
        <v>0.34140000000000015</v>
      </c>
      <c r="I267" s="13">
        <v>9.6989148988</v>
      </c>
      <c r="J267" s="13">
        <v>120.65450134107199</v>
      </c>
      <c r="K267" s="13">
        <v>2.5008538769228998</v>
      </c>
      <c r="L267" s="13">
        <v>31.110622228920889</v>
      </c>
      <c r="M267" s="13">
        <v>12.1997687757229</v>
      </c>
      <c r="N267" s="13">
        <v>151.76512356999288</v>
      </c>
    </row>
    <row r="268" spans="1:14" ht="25" hidden="1" outlineLevel="3" x14ac:dyDescent="0.25">
      <c r="A268" s="1" t="s">
        <v>450</v>
      </c>
      <c r="B268" s="3" t="s">
        <v>59</v>
      </c>
      <c r="C268" s="3" t="s">
        <v>60</v>
      </c>
      <c r="D268" s="3" t="s">
        <v>448</v>
      </c>
      <c r="E268" s="8" t="s">
        <v>449</v>
      </c>
      <c r="F268" s="10" t="s">
        <v>153</v>
      </c>
      <c r="G268" s="62">
        <v>12.44</v>
      </c>
      <c r="H268" s="31">
        <v>0.34140000000000015</v>
      </c>
      <c r="I268" s="12">
        <v>9.6989148988</v>
      </c>
      <c r="J268" s="12">
        <v>120.65450134107199</v>
      </c>
      <c r="K268" s="12">
        <v>2.5008538769228998</v>
      </c>
      <c r="L268" s="12">
        <v>31.110622228920889</v>
      </c>
      <c r="M268" s="12">
        <v>12.1997687757229</v>
      </c>
      <c r="N268" s="12">
        <v>151.76512356999288</v>
      </c>
    </row>
    <row r="269" spans="1:14" ht="25" hidden="1" outlineLevel="3" x14ac:dyDescent="0.25">
      <c r="A269" s="2" t="s">
        <v>451</v>
      </c>
      <c r="B269" s="4" t="s">
        <v>59</v>
      </c>
      <c r="C269" s="4" t="s">
        <v>60</v>
      </c>
      <c r="D269" s="4" t="s">
        <v>448</v>
      </c>
      <c r="E269" s="9" t="s">
        <v>449</v>
      </c>
      <c r="F269" s="11" t="s">
        <v>153</v>
      </c>
      <c r="G269" s="61">
        <v>12.44</v>
      </c>
      <c r="H269" s="32">
        <v>0.34140000000000015</v>
      </c>
      <c r="I269" s="13">
        <v>9.6989148988</v>
      </c>
      <c r="J269" s="13">
        <v>120.65450134107199</v>
      </c>
      <c r="K269" s="13">
        <v>2.5008538769228998</v>
      </c>
      <c r="L269" s="13">
        <v>31.110622228920889</v>
      </c>
      <c r="M269" s="13">
        <v>12.1997687757229</v>
      </c>
      <c r="N269" s="13">
        <v>151.76512356999288</v>
      </c>
    </row>
    <row r="270" spans="1:14" ht="25" hidden="1" outlineLevel="3" x14ac:dyDescent="0.25">
      <c r="A270" s="1" t="s">
        <v>452</v>
      </c>
      <c r="B270" s="3" t="s">
        <v>59</v>
      </c>
      <c r="C270" s="3" t="s">
        <v>60</v>
      </c>
      <c r="D270" s="3" t="s">
        <v>448</v>
      </c>
      <c r="E270" s="8" t="s">
        <v>449</v>
      </c>
      <c r="F270" s="10" t="s">
        <v>153</v>
      </c>
      <c r="G270" s="62">
        <v>12.44</v>
      </c>
      <c r="H270" s="31">
        <v>0.34140000000000015</v>
      </c>
      <c r="I270" s="12">
        <v>9.6989148988</v>
      </c>
      <c r="J270" s="12">
        <v>120.65450134107199</v>
      </c>
      <c r="K270" s="12">
        <v>2.5008538769228998</v>
      </c>
      <c r="L270" s="12">
        <v>31.110622228920889</v>
      </c>
      <c r="M270" s="12">
        <v>12.1997687757229</v>
      </c>
      <c r="N270" s="12">
        <v>151.76512356999288</v>
      </c>
    </row>
    <row r="271" spans="1:14" ht="25" hidden="1" outlineLevel="3" x14ac:dyDescent="0.25">
      <c r="A271" s="2" t="s">
        <v>453</v>
      </c>
      <c r="B271" s="4" t="s">
        <v>59</v>
      </c>
      <c r="C271" s="4" t="s">
        <v>60</v>
      </c>
      <c r="D271" s="4" t="s">
        <v>448</v>
      </c>
      <c r="E271" s="9" t="s">
        <v>449</v>
      </c>
      <c r="F271" s="11" t="s">
        <v>153</v>
      </c>
      <c r="G271" s="61">
        <v>12.44</v>
      </c>
      <c r="H271" s="32">
        <v>0.34140000000000015</v>
      </c>
      <c r="I271" s="13">
        <v>9.6989148988</v>
      </c>
      <c r="J271" s="13">
        <v>120.65450134107199</v>
      </c>
      <c r="K271" s="13">
        <v>2.5008538769228998</v>
      </c>
      <c r="L271" s="13">
        <v>31.110622228920889</v>
      </c>
      <c r="M271" s="13">
        <v>12.1997687757229</v>
      </c>
      <c r="N271" s="13">
        <v>151.76512356999288</v>
      </c>
    </row>
    <row r="272" spans="1:14" ht="37.5" hidden="1" outlineLevel="3" x14ac:dyDescent="0.25">
      <c r="A272" s="1" t="s">
        <v>454</v>
      </c>
      <c r="B272" s="3" t="s">
        <v>59</v>
      </c>
      <c r="C272" s="3" t="s">
        <v>60</v>
      </c>
      <c r="D272" s="3" t="s">
        <v>455</v>
      </c>
      <c r="E272" s="8" t="s">
        <v>456</v>
      </c>
      <c r="F272" s="10" t="s">
        <v>153</v>
      </c>
      <c r="G272" s="62">
        <v>79.61</v>
      </c>
      <c r="H272" s="31">
        <v>0.34139999999999993</v>
      </c>
      <c r="I272" s="12">
        <v>68.261458307999987</v>
      </c>
      <c r="J272" s="12">
        <v>5434.2946958998791</v>
      </c>
      <c r="K272" s="12">
        <v>4.070017093815693</v>
      </c>
      <c r="L272" s="12">
        <v>324.01406083866732</v>
      </c>
      <c r="M272" s="12">
        <v>72.33147540181568</v>
      </c>
      <c r="N272" s="12">
        <v>5758.3087567385464</v>
      </c>
    </row>
    <row r="273" spans="1:14" ht="25" hidden="1" outlineLevel="3" x14ac:dyDescent="0.25">
      <c r="A273" s="2" t="s">
        <v>457</v>
      </c>
      <c r="B273" s="4" t="s">
        <v>59</v>
      </c>
      <c r="C273" s="4" t="s">
        <v>458</v>
      </c>
      <c r="D273" s="4" t="s">
        <v>459</v>
      </c>
      <c r="E273" s="9" t="s">
        <v>460</v>
      </c>
      <c r="F273" s="11" t="s">
        <v>206</v>
      </c>
      <c r="G273" s="61">
        <v>30</v>
      </c>
      <c r="H273" s="32">
        <v>0.34140000000000015</v>
      </c>
      <c r="I273" s="13">
        <v>1.690164</v>
      </c>
      <c r="J273" s="13">
        <v>50.704920000000001</v>
      </c>
      <c r="K273" s="13"/>
      <c r="L273" s="13"/>
      <c r="M273" s="13">
        <v>1.690164</v>
      </c>
      <c r="N273" s="13">
        <v>50.704920000000001</v>
      </c>
    </row>
    <row r="274" spans="1:14" ht="37.5" hidden="1" outlineLevel="3" x14ac:dyDescent="0.25">
      <c r="A274" s="1" t="s">
        <v>461</v>
      </c>
      <c r="B274" s="3" t="s">
        <v>59</v>
      </c>
      <c r="C274" s="3" t="s">
        <v>60</v>
      </c>
      <c r="D274" s="3" t="s">
        <v>462</v>
      </c>
      <c r="E274" s="8" t="s">
        <v>463</v>
      </c>
      <c r="F274" s="10" t="s">
        <v>153</v>
      </c>
      <c r="G274" s="62">
        <v>26.81</v>
      </c>
      <c r="H274" s="31">
        <v>0.34139999999999993</v>
      </c>
      <c r="I274" s="12">
        <v>8.1783414179999987</v>
      </c>
      <c r="J274" s="12">
        <v>219.26133341657996</v>
      </c>
      <c r="K274" s="12">
        <v>5.835325712820099</v>
      </c>
      <c r="L274" s="12">
        <v>156.44508236070683</v>
      </c>
      <c r="M274" s="12">
        <v>14.013667130820098</v>
      </c>
      <c r="N274" s="12">
        <v>375.70641577728679</v>
      </c>
    </row>
    <row r="275" spans="1:14" ht="37.5" hidden="1" outlineLevel="3" x14ac:dyDescent="0.25">
      <c r="A275" s="2" t="s">
        <v>464</v>
      </c>
      <c r="B275" s="4" t="s">
        <v>59</v>
      </c>
      <c r="C275" s="4" t="s">
        <v>60</v>
      </c>
      <c r="D275" s="4" t="s">
        <v>465</v>
      </c>
      <c r="E275" s="9" t="s">
        <v>466</v>
      </c>
      <c r="F275" s="11" t="s">
        <v>153</v>
      </c>
      <c r="G275" s="61">
        <v>163.63999999999999</v>
      </c>
      <c r="H275" s="32">
        <v>0.34139999999999993</v>
      </c>
      <c r="I275" s="13">
        <v>16.944928319399999</v>
      </c>
      <c r="J275" s="13">
        <v>2772.8680701866156</v>
      </c>
      <c r="K275" s="13">
        <v>12.231002786185016</v>
      </c>
      <c r="L275" s="13">
        <v>2001.4812959313163</v>
      </c>
      <c r="M275" s="13">
        <v>29.175931105585015</v>
      </c>
      <c r="N275" s="13">
        <v>4774.3493661179318</v>
      </c>
    </row>
    <row r="276" spans="1:14" ht="37.5" hidden="1" outlineLevel="3" x14ac:dyDescent="0.25">
      <c r="A276" s="1" t="s">
        <v>467</v>
      </c>
      <c r="B276" s="3" t="s">
        <v>59</v>
      </c>
      <c r="C276" s="3" t="s">
        <v>60</v>
      </c>
      <c r="D276" s="3" t="s">
        <v>468</v>
      </c>
      <c r="E276" s="8" t="s">
        <v>469</v>
      </c>
      <c r="F276" s="10" t="s">
        <v>153</v>
      </c>
      <c r="G276" s="62">
        <v>1131.1300000000001</v>
      </c>
      <c r="H276" s="31">
        <v>0.3413999999999997</v>
      </c>
      <c r="I276" s="12">
        <v>11.9675294794</v>
      </c>
      <c r="J276" s="12">
        <v>13536.831620033723</v>
      </c>
      <c r="K276" s="12">
        <v>11.544493878794416</v>
      </c>
      <c r="L276" s="12">
        <v>13058.323361120727</v>
      </c>
      <c r="M276" s="12">
        <v>23.512023358194416</v>
      </c>
      <c r="N276" s="12">
        <v>26595.15498115445</v>
      </c>
    </row>
    <row r="277" spans="1:14" hidden="1" outlineLevel="2" collapsed="1" x14ac:dyDescent="0.25">
      <c r="A277" s="14" t="s">
        <v>470</v>
      </c>
      <c r="B277" s="50"/>
      <c r="C277" s="51"/>
      <c r="D277" s="51"/>
      <c r="E277" s="51" t="s">
        <v>471</v>
      </c>
      <c r="F277" s="15"/>
      <c r="G277" s="60"/>
      <c r="H277" s="30">
        <v>0.34139999999999948</v>
      </c>
      <c r="I277" s="16"/>
      <c r="J277" s="16">
        <v>32653.578475838516</v>
      </c>
      <c r="K277" s="16"/>
      <c r="L277" s="16">
        <v>10281.587814603086</v>
      </c>
      <c r="M277" s="16"/>
      <c r="N277" s="16">
        <v>42935.166290441593</v>
      </c>
    </row>
    <row r="278" spans="1:14" ht="25" hidden="1" outlineLevel="3" x14ac:dyDescent="0.25">
      <c r="A278" s="2" t="s">
        <v>472</v>
      </c>
      <c r="B278" s="4" t="s">
        <v>59</v>
      </c>
      <c r="C278" s="4" t="s">
        <v>60</v>
      </c>
      <c r="D278" s="4" t="s">
        <v>473</v>
      </c>
      <c r="E278" s="9" t="s">
        <v>474</v>
      </c>
      <c r="F278" s="11" t="s">
        <v>206</v>
      </c>
      <c r="G278" s="61">
        <v>2</v>
      </c>
      <c r="H278" s="32">
        <v>0.34139999999999993</v>
      </c>
      <c r="I278" s="13">
        <v>1233.403993312</v>
      </c>
      <c r="J278" s="13">
        <v>2466.807986624</v>
      </c>
      <c r="K278" s="13">
        <v>304.05969871834941</v>
      </c>
      <c r="L278" s="13">
        <v>608.11939743669882</v>
      </c>
      <c r="M278" s="13">
        <v>1537.4636920303494</v>
      </c>
      <c r="N278" s="13">
        <v>3074.9273840606988</v>
      </c>
    </row>
    <row r="279" spans="1:14" ht="25" hidden="1" outlineLevel="3" x14ac:dyDescent="0.25">
      <c r="A279" s="1" t="s">
        <v>475</v>
      </c>
      <c r="B279" s="3" t="s">
        <v>59</v>
      </c>
      <c r="C279" s="3" t="s">
        <v>60</v>
      </c>
      <c r="D279" s="3" t="s">
        <v>476</v>
      </c>
      <c r="E279" s="8" t="s">
        <v>477</v>
      </c>
      <c r="F279" s="10" t="s">
        <v>206</v>
      </c>
      <c r="G279" s="62">
        <v>22</v>
      </c>
      <c r="H279" s="31">
        <v>0.34140000000000015</v>
      </c>
      <c r="I279" s="12">
        <v>45.257870191999999</v>
      </c>
      <c r="J279" s="12">
        <v>995.673144224</v>
      </c>
      <c r="K279" s="12">
        <v>10.111295478852981</v>
      </c>
      <c r="L279" s="12">
        <v>222.44850053476557</v>
      </c>
      <c r="M279" s="12">
        <v>55.369165670852979</v>
      </c>
      <c r="N279" s="12">
        <v>1218.1216447587656</v>
      </c>
    </row>
    <row r="280" spans="1:14" ht="25" hidden="1" outlineLevel="3" x14ac:dyDescent="0.25">
      <c r="A280" s="2" t="s">
        <v>478</v>
      </c>
      <c r="B280" s="4" t="s">
        <v>59</v>
      </c>
      <c r="C280" s="4" t="s">
        <v>60</v>
      </c>
      <c r="D280" s="4" t="s">
        <v>473</v>
      </c>
      <c r="E280" s="9" t="s">
        <v>474</v>
      </c>
      <c r="F280" s="11" t="s">
        <v>206</v>
      </c>
      <c r="G280" s="61">
        <v>3</v>
      </c>
      <c r="H280" s="32">
        <v>0.34139999999999993</v>
      </c>
      <c r="I280" s="13">
        <v>1233.403993312</v>
      </c>
      <c r="J280" s="13">
        <v>3700.2119799359998</v>
      </c>
      <c r="K280" s="13">
        <v>304.05969871834941</v>
      </c>
      <c r="L280" s="13">
        <v>912.17909615504868</v>
      </c>
      <c r="M280" s="13">
        <v>1537.4636920303494</v>
      </c>
      <c r="N280" s="13">
        <v>4612.3910760910485</v>
      </c>
    </row>
    <row r="281" spans="1:14" ht="25" hidden="1" outlineLevel="3" x14ac:dyDescent="0.25">
      <c r="A281" s="1" t="s">
        <v>479</v>
      </c>
      <c r="B281" s="3" t="s">
        <v>59</v>
      </c>
      <c r="C281" s="3" t="s">
        <v>60</v>
      </c>
      <c r="D281" s="3" t="s">
        <v>480</v>
      </c>
      <c r="E281" s="8" t="s">
        <v>481</v>
      </c>
      <c r="F281" s="10" t="s">
        <v>206</v>
      </c>
      <c r="G281" s="62">
        <v>1</v>
      </c>
      <c r="H281" s="31">
        <v>0.3413999999999997</v>
      </c>
      <c r="I281" s="12">
        <v>3403.7930565439992</v>
      </c>
      <c r="J281" s="12">
        <v>3403.7930565439992</v>
      </c>
      <c r="K281" s="12">
        <v>50.306392006572423</v>
      </c>
      <c r="L281" s="12">
        <v>50.306392006572423</v>
      </c>
      <c r="M281" s="12">
        <v>3454.0994485505717</v>
      </c>
      <c r="N281" s="12">
        <v>3454.0994485505717</v>
      </c>
    </row>
    <row r="282" spans="1:14" ht="25" hidden="1" outlineLevel="3" x14ac:dyDescent="0.25">
      <c r="A282" s="2" t="s">
        <v>482</v>
      </c>
      <c r="B282" s="4" t="s">
        <v>59</v>
      </c>
      <c r="C282" s="4" t="s">
        <v>60</v>
      </c>
      <c r="D282" s="4" t="s">
        <v>480</v>
      </c>
      <c r="E282" s="9" t="s">
        <v>481</v>
      </c>
      <c r="F282" s="11" t="s">
        <v>206</v>
      </c>
      <c r="G282" s="61">
        <v>1</v>
      </c>
      <c r="H282" s="32">
        <v>0.3413999999999997</v>
      </c>
      <c r="I282" s="13">
        <v>3403.7930565439992</v>
      </c>
      <c r="J282" s="13">
        <v>3403.7930565439992</v>
      </c>
      <c r="K282" s="13">
        <v>50.306392006572423</v>
      </c>
      <c r="L282" s="13">
        <v>50.306392006572423</v>
      </c>
      <c r="M282" s="13">
        <v>3454.0994485505717</v>
      </c>
      <c r="N282" s="13">
        <v>3454.0994485505717</v>
      </c>
    </row>
    <row r="283" spans="1:14" ht="25" hidden="1" outlineLevel="3" x14ac:dyDescent="0.25">
      <c r="A283" s="1" t="s">
        <v>483</v>
      </c>
      <c r="B283" s="3" t="s">
        <v>59</v>
      </c>
      <c r="C283" s="3" t="s">
        <v>60</v>
      </c>
      <c r="D283" s="3" t="s">
        <v>484</v>
      </c>
      <c r="E283" s="8" t="s">
        <v>485</v>
      </c>
      <c r="F283" s="10" t="s">
        <v>206</v>
      </c>
      <c r="G283" s="62">
        <v>1</v>
      </c>
      <c r="H283" s="31">
        <v>0.34140000000000015</v>
      </c>
      <c r="I283" s="12">
        <v>21.954532832000002</v>
      </c>
      <c r="J283" s="12">
        <v>21.954532832000002</v>
      </c>
      <c r="K283" s="12">
        <v>13.372212788958326</v>
      </c>
      <c r="L283" s="12">
        <v>13.372212788958326</v>
      </c>
      <c r="M283" s="12">
        <v>35.326745620958327</v>
      </c>
      <c r="N283" s="12">
        <v>35.326745620958327</v>
      </c>
    </row>
    <row r="284" spans="1:14" hidden="1" outlineLevel="3" x14ac:dyDescent="0.25">
      <c r="A284" s="2" t="s">
        <v>486</v>
      </c>
      <c r="B284" s="4" t="s">
        <v>59</v>
      </c>
      <c r="C284" s="4" t="s">
        <v>458</v>
      </c>
      <c r="D284" s="4" t="s">
        <v>487</v>
      </c>
      <c r="E284" s="9" t="s">
        <v>488</v>
      </c>
      <c r="F284" s="11" t="s">
        <v>206</v>
      </c>
      <c r="G284" s="61">
        <v>1</v>
      </c>
      <c r="H284" s="32">
        <v>0.34139999999999993</v>
      </c>
      <c r="I284" s="13">
        <v>664.62345800000003</v>
      </c>
      <c r="J284" s="13">
        <v>664.62345800000003</v>
      </c>
      <c r="K284" s="13"/>
      <c r="L284" s="13"/>
      <c r="M284" s="13">
        <v>664.62345800000003</v>
      </c>
      <c r="N284" s="13">
        <v>664.62345800000003</v>
      </c>
    </row>
    <row r="285" spans="1:14" ht="25" hidden="1" outlineLevel="3" x14ac:dyDescent="0.25">
      <c r="A285" s="1" t="s">
        <v>489</v>
      </c>
      <c r="B285" s="3" t="s">
        <v>59</v>
      </c>
      <c r="C285" s="3" t="s">
        <v>60</v>
      </c>
      <c r="D285" s="3" t="s">
        <v>490</v>
      </c>
      <c r="E285" s="8" t="s">
        <v>491</v>
      </c>
      <c r="F285" s="10" t="s">
        <v>206</v>
      </c>
      <c r="G285" s="62">
        <v>139</v>
      </c>
      <c r="H285" s="31">
        <v>0.3413999999999997</v>
      </c>
      <c r="I285" s="12">
        <v>12.222407551999998</v>
      </c>
      <c r="J285" s="12">
        <v>1698.9146497279999</v>
      </c>
      <c r="K285" s="12">
        <v>11.754013221537628</v>
      </c>
      <c r="L285" s="12">
        <v>1633.80783779373</v>
      </c>
      <c r="M285" s="12">
        <v>23.976420773537626</v>
      </c>
      <c r="N285" s="12">
        <v>3332.7224875217298</v>
      </c>
    </row>
    <row r="286" spans="1:14" ht="25" hidden="1" outlineLevel="3" x14ac:dyDescent="0.25">
      <c r="A286" s="2" t="s">
        <v>492</v>
      </c>
      <c r="B286" s="4" t="s">
        <v>59</v>
      </c>
      <c r="C286" s="4" t="s">
        <v>60</v>
      </c>
      <c r="D286" s="4" t="s">
        <v>493</v>
      </c>
      <c r="E286" s="9" t="s">
        <v>494</v>
      </c>
      <c r="F286" s="11" t="s">
        <v>206</v>
      </c>
      <c r="G286" s="61">
        <v>2</v>
      </c>
      <c r="H286" s="32">
        <v>0.34139999999999993</v>
      </c>
      <c r="I286" s="13">
        <v>9.1977115199999986</v>
      </c>
      <c r="J286" s="13">
        <v>18.395423039999997</v>
      </c>
      <c r="K286" s="13">
        <v>10.8860698171938</v>
      </c>
      <c r="L286" s="13">
        <v>21.772139634387599</v>
      </c>
      <c r="M286" s="13">
        <v>20.083781337193798</v>
      </c>
      <c r="N286" s="13">
        <v>40.167562674387597</v>
      </c>
    </row>
    <row r="287" spans="1:14" ht="25" hidden="1" outlineLevel="3" x14ac:dyDescent="0.25">
      <c r="A287" s="1" t="s">
        <v>495</v>
      </c>
      <c r="B287" s="3" t="s">
        <v>59</v>
      </c>
      <c r="C287" s="3" t="s">
        <v>60</v>
      </c>
      <c r="D287" s="3" t="s">
        <v>496</v>
      </c>
      <c r="E287" s="8" t="s">
        <v>497</v>
      </c>
      <c r="F287" s="10" t="s">
        <v>206</v>
      </c>
      <c r="G287" s="62">
        <v>2</v>
      </c>
      <c r="H287" s="31">
        <v>0.3413999999999997</v>
      </c>
      <c r="I287" s="12">
        <v>58.129214274021606</v>
      </c>
      <c r="J287" s="12">
        <v>116.25842854804321</v>
      </c>
      <c r="K287" s="12">
        <v>7.7346685900368044</v>
      </c>
      <c r="L287" s="12">
        <v>15.469337180073609</v>
      </c>
      <c r="M287" s="12">
        <v>65.863882864058411</v>
      </c>
      <c r="N287" s="12">
        <v>131.72776572811682</v>
      </c>
    </row>
    <row r="288" spans="1:14" ht="25" hidden="1" outlineLevel="3" x14ac:dyDescent="0.25">
      <c r="A288" s="2" t="s">
        <v>498</v>
      </c>
      <c r="B288" s="4" t="s">
        <v>59</v>
      </c>
      <c r="C288" s="4" t="s">
        <v>458</v>
      </c>
      <c r="D288" s="4" t="s">
        <v>499</v>
      </c>
      <c r="E288" s="9" t="s">
        <v>500</v>
      </c>
      <c r="F288" s="11" t="s">
        <v>206</v>
      </c>
      <c r="G288" s="61">
        <v>8</v>
      </c>
      <c r="H288" s="32">
        <v>0.34139999999999993</v>
      </c>
      <c r="I288" s="13">
        <v>41.985819999999997</v>
      </c>
      <c r="J288" s="13">
        <v>335.88655999999997</v>
      </c>
      <c r="K288" s="13"/>
      <c r="L288" s="13"/>
      <c r="M288" s="13">
        <v>41.985819999999997</v>
      </c>
      <c r="N288" s="13">
        <v>335.88655999999997</v>
      </c>
    </row>
    <row r="289" spans="1:14" ht="25" hidden="1" outlineLevel="3" x14ac:dyDescent="0.25">
      <c r="A289" s="1" t="s">
        <v>501</v>
      </c>
      <c r="B289" s="3" t="s">
        <v>59</v>
      </c>
      <c r="C289" s="3" t="s">
        <v>60</v>
      </c>
      <c r="D289" s="3" t="s">
        <v>476</v>
      </c>
      <c r="E289" s="8" t="s">
        <v>477</v>
      </c>
      <c r="F289" s="10" t="s">
        <v>206</v>
      </c>
      <c r="G289" s="62">
        <v>7</v>
      </c>
      <c r="H289" s="31">
        <v>0.34140000000000015</v>
      </c>
      <c r="I289" s="12">
        <v>45.257870191999999</v>
      </c>
      <c r="J289" s="12">
        <v>316.805091344</v>
      </c>
      <c r="K289" s="12">
        <v>10.111295478852981</v>
      </c>
      <c r="L289" s="12">
        <v>70.779068351970864</v>
      </c>
      <c r="M289" s="12">
        <v>55.369165670852979</v>
      </c>
      <c r="N289" s="12">
        <v>387.58415969597087</v>
      </c>
    </row>
    <row r="290" spans="1:14" ht="25" hidden="1" outlineLevel="3" x14ac:dyDescent="0.25">
      <c r="A290" s="2" t="s">
        <v>502</v>
      </c>
      <c r="B290" s="4" t="s">
        <v>59</v>
      </c>
      <c r="C290" s="4" t="s">
        <v>60</v>
      </c>
      <c r="D290" s="4" t="s">
        <v>476</v>
      </c>
      <c r="E290" s="9" t="s">
        <v>477</v>
      </c>
      <c r="F290" s="11" t="s">
        <v>206</v>
      </c>
      <c r="G290" s="61">
        <v>1</v>
      </c>
      <c r="H290" s="32">
        <v>0.34140000000000015</v>
      </c>
      <c r="I290" s="13">
        <v>45.257870191999999</v>
      </c>
      <c r="J290" s="13">
        <v>45.257870191999999</v>
      </c>
      <c r="K290" s="13">
        <v>10.111295478852981</v>
      </c>
      <c r="L290" s="13">
        <v>10.111295478852981</v>
      </c>
      <c r="M290" s="13">
        <v>55.369165670852979</v>
      </c>
      <c r="N290" s="13">
        <v>55.369165670852979</v>
      </c>
    </row>
    <row r="291" spans="1:14" hidden="1" outlineLevel="3" x14ac:dyDescent="0.25">
      <c r="A291" s="1" t="s">
        <v>503</v>
      </c>
      <c r="B291" s="3" t="s">
        <v>59</v>
      </c>
      <c r="C291" s="3" t="s">
        <v>458</v>
      </c>
      <c r="D291" s="3" t="s">
        <v>504</v>
      </c>
      <c r="E291" s="8" t="s">
        <v>505</v>
      </c>
      <c r="F291" s="10" t="s">
        <v>206</v>
      </c>
      <c r="G291" s="62">
        <v>1</v>
      </c>
      <c r="H291" s="31">
        <v>0.34139999999999993</v>
      </c>
      <c r="I291" s="12">
        <v>94.810152000000002</v>
      </c>
      <c r="J291" s="12">
        <v>94.810152000000002</v>
      </c>
      <c r="K291" s="12"/>
      <c r="L291" s="12"/>
      <c r="M291" s="12">
        <v>94.810152000000002</v>
      </c>
      <c r="N291" s="12">
        <v>94.810152000000002</v>
      </c>
    </row>
    <row r="292" spans="1:14" ht="25" hidden="1" outlineLevel="3" x14ac:dyDescent="0.25">
      <c r="A292" s="2" t="s">
        <v>506</v>
      </c>
      <c r="B292" s="4" t="s">
        <v>59</v>
      </c>
      <c r="C292" s="4" t="s">
        <v>60</v>
      </c>
      <c r="D292" s="4" t="s">
        <v>507</v>
      </c>
      <c r="E292" s="9" t="s">
        <v>508</v>
      </c>
      <c r="F292" s="11" t="s">
        <v>206</v>
      </c>
      <c r="G292" s="61">
        <v>1</v>
      </c>
      <c r="H292" s="32">
        <v>0.34139999999999993</v>
      </c>
      <c r="I292" s="13">
        <v>158.61411127999997</v>
      </c>
      <c r="J292" s="13">
        <v>158.61411127999997</v>
      </c>
      <c r="K292" s="13">
        <v>38.395462463345694</v>
      </c>
      <c r="L292" s="13">
        <v>38.395462463345694</v>
      </c>
      <c r="M292" s="13">
        <v>197.00957374334567</v>
      </c>
      <c r="N292" s="13">
        <v>197.00957374334567</v>
      </c>
    </row>
    <row r="293" spans="1:14" ht="25" hidden="1" outlineLevel="3" x14ac:dyDescent="0.25">
      <c r="A293" s="1" t="s">
        <v>509</v>
      </c>
      <c r="B293" s="3" t="s">
        <v>59</v>
      </c>
      <c r="C293" s="3" t="s">
        <v>60</v>
      </c>
      <c r="D293" s="3" t="s">
        <v>510</v>
      </c>
      <c r="E293" s="8" t="s">
        <v>511</v>
      </c>
      <c r="F293" s="10" t="s">
        <v>206</v>
      </c>
      <c r="G293" s="62">
        <v>32</v>
      </c>
      <c r="H293" s="31">
        <v>0.34139999999999993</v>
      </c>
      <c r="I293" s="12">
        <v>13.018877216000002</v>
      </c>
      <c r="J293" s="12">
        <v>416.60407091200005</v>
      </c>
      <c r="K293" s="12">
        <v>2.3341302851280403</v>
      </c>
      <c r="L293" s="12">
        <v>74.69216912409729</v>
      </c>
      <c r="M293" s="12">
        <v>15.353007501128042</v>
      </c>
      <c r="N293" s="12">
        <v>491.29624003609734</v>
      </c>
    </row>
    <row r="294" spans="1:14" ht="25" hidden="1" outlineLevel="3" x14ac:dyDescent="0.25">
      <c r="A294" s="2" t="s">
        <v>512</v>
      </c>
      <c r="B294" s="4" t="s">
        <v>59</v>
      </c>
      <c r="C294" s="4" t="s">
        <v>60</v>
      </c>
      <c r="D294" s="4" t="s">
        <v>513</v>
      </c>
      <c r="E294" s="9" t="s">
        <v>514</v>
      </c>
      <c r="F294" s="11" t="s">
        <v>206</v>
      </c>
      <c r="G294" s="61">
        <v>1</v>
      </c>
      <c r="H294" s="32">
        <v>0.34139999999999993</v>
      </c>
      <c r="I294" s="13">
        <v>68.1806792</v>
      </c>
      <c r="J294" s="13">
        <v>68.1806792</v>
      </c>
      <c r="K294" s="13">
        <v>6.4973164449467475</v>
      </c>
      <c r="L294" s="13">
        <v>6.4973164449467475</v>
      </c>
      <c r="M294" s="13">
        <v>74.677995644946748</v>
      </c>
      <c r="N294" s="13">
        <v>74.677995644946748</v>
      </c>
    </row>
    <row r="295" spans="1:14" ht="25" hidden="1" outlineLevel="3" x14ac:dyDescent="0.25">
      <c r="A295" s="1" t="s">
        <v>515</v>
      </c>
      <c r="B295" s="3" t="s">
        <v>59</v>
      </c>
      <c r="C295" s="3" t="s">
        <v>60</v>
      </c>
      <c r="D295" s="3" t="s">
        <v>516</v>
      </c>
      <c r="E295" s="8" t="s">
        <v>517</v>
      </c>
      <c r="F295" s="10" t="s">
        <v>206</v>
      </c>
      <c r="G295" s="62">
        <v>1</v>
      </c>
      <c r="H295" s="31">
        <v>0.34139999999999993</v>
      </c>
      <c r="I295" s="12">
        <v>13.742267408</v>
      </c>
      <c r="J295" s="12">
        <v>13.742267408</v>
      </c>
      <c r="K295" s="12">
        <v>3.2511100399997694</v>
      </c>
      <c r="L295" s="12">
        <v>3.2511100399997694</v>
      </c>
      <c r="M295" s="12">
        <v>16.993377447999769</v>
      </c>
      <c r="N295" s="12">
        <v>16.993377447999769</v>
      </c>
    </row>
    <row r="296" spans="1:14" ht="25" hidden="1" outlineLevel="3" x14ac:dyDescent="0.25">
      <c r="A296" s="2" t="s">
        <v>518</v>
      </c>
      <c r="B296" s="4" t="s">
        <v>59</v>
      </c>
      <c r="C296" s="4" t="s">
        <v>60</v>
      </c>
      <c r="D296" s="4" t="s">
        <v>519</v>
      </c>
      <c r="E296" s="9" t="s">
        <v>520</v>
      </c>
      <c r="F296" s="11" t="s">
        <v>206</v>
      </c>
      <c r="G296" s="61">
        <v>1</v>
      </c>
      <c r="H296" s="32">
        <v>0.3413999999999997</v>
      </c>
      <c r="I296" s="13">
        <v>53.210118639999976</v>
      </c>
      <c r="J296" s="13">
        <v>53.210118639999976</v>
      </c>
      <c r="K296" s="13">
        <v>46.780678403616591</v>
      </c>
      <c r="L296" s="13">
        <v>46.780678403616591</v>
      </c>
      <c r="M296" s="13">
        <v>99.990797043616567</v>
      </c>
      <c r="N296" s="13">
        <v>99.990797043616567</v>
      </c>
    </row>
    <row r="297" spans="1:14" ht="25" hidden="1" outlineLevel="3" x14ac:dyDescent="0.25">
      <c r="A297" s="1" t="s">
        <v>521</v>
      </c>
      <c r="B297" s="3" t="s">
        <v>59</v>
      </c>
      <c r="C297" s="3" t="s">
        <v>60</v>
      </c>
      <c r="D297" s="3" t="s">
        <v>522</v>
      </c>
      <c r="E297" s="8" t="s">
        <v>523</v>
      </c>
      <c r="F297" s="10" t="s">
        <v>206</v>
      </c>
      <c r="G297" s="62">
        <v>4</v>
      </c>
      <c r="H297" s="31">
        <v>0.3413999999999997</v>
      </c>
      <c r="I297" s="12">
        <v>30.405245519999998</v>
      </c>
      <c r="J297" s="12">
        <v>121.62098207999999</v>
      </c>
      <c r="K297" s="12">
        <v>28.04879250195879</v>
      </c>
      <c r="L297" s="12">
        <v>112.19517000783516</v>
      </c>
      <c r="M297" s="12">
        <v>58.454038021958787</v>
      </c>
      <c r="N297" s="12">
        <v>233.81615208783515</v>
      </c>
    </row>
    <row r="298" spans="1:14" ht="25" hidden="1" outlineLevel="3" x14ac:dyDescent="0.25">
      <c r="A298" s="2" t="s">
        <v>524</v>
      </c>
      <c r="B298" s="4" t="s">
        <v>59</v>
      </c>
      <c r="C298" s="4" t="s">
        <v>60</v>
      </c>
      <c r="D298" s="4" t="s">
        <v>519</v>
      </c>
      <c r="E298" s="9" t="s">
        <v>520</v>
      </c>
      <c r="F298" s="11" t="s">
        <v>206</v>
      </c>
      <c r="G298" s="61">
        <v>5</v>
      </c>
      <c r="H298" s="32">
        <v>0.3413999999999997</v>
      </c>
      <c r="I298" s="13">
        <v>53.210118639999976</v>
      </c>
      <c r="J298" s="13">
        <v>266.05059319999987</v>
      </c>
      <c r="K298" s="13">
        <v>46.780678403616591</v>
      </c>
      <c r="L298" s="13">
        <v>233.90339201808297</v>
      </c>
      <c r="M298" s="13">
        <v>99.990797043616567</v>
      </c>
      <c r="N298" s="13">
        <v>499.95398521808283</v>
      </c>
    </row>
    <row r="299" spans="1:14" ht="25" hidden="1" outlineLevel="3" x14ac:dyDescent="0.25">
      <c r="A299" s="1" t="s">
        <v>525</v>
      </c>
      <c r="B299" s="3" t="s">
        <v>59</v>
      </c>
      <c r="C299" s="3" t="s">
        <v>60</v>
      </c>
      <c r="D299" s="3" t="s">
        <v>526</v>
      </c>
      <c r="E299" s="8" t="s">
        <v>527</v>
      </c>
      <c r="F299" s="10" t="s">
        <v>206</v>
      </c>
      <c r="G299" s="62">
        <v>11</v>
      </c>
      <c r="H299" s="31">
        <v>0.3413999999999997</v>
      </c>
      <c r="I299" s="12">
        <v>19.978811599999997</v>
      </c>
      <c r="J299" s="12">
        <v>219.76692759999997</v>
      </c>
      <c r="K299" s="12">
        <v>17.653086190043997</v>
      </c>
      <c r="L299" s="12">
        <v>194.18394809048397</v>
      </c>
      <c r="M299" s="12">
        <v>37.631897790043993</v>
      </c>
      <c r="N299" s="12">
        <v>413.95087569048394</v>
      </c>
    </row>
    <row r="300" spans="1:14" ht="25" hidden="1" outlineLevel="3" x14ac:dyDescent="0.25">
      <c r="A300" s="2" t="s">
        <v>528</v>
      </c>
      <c r="B300" s="4" t="s">
        <v>59</v>
      </c>
      <c r="C300" s="4" t="s">
        <v>60</v>
      </c>
      <c r="D300" s="4" t="s">
        <v>529</v>
      </c>
      <c r="E300" s="9" t="s">
        <v>530</v>
      </c>
      <c r="F300" s="11" t="s">
        <v>206</v>
      </c>
      <c r="G300" s="61">
        <v>9</v>
      </c>
      <c r="H300" s="32">
        <v>0.34140000000000015</v>
      </c>
      <c r="I300" s="13">
        <v>31.1902328</v>
      </c>
      <c r="J300" s="13">
        <v>280.71209520000002</v>
      </c>
      <c r="K300" s="13">
        <v>25.989265779787001</v>
      </c>
      <c r="L300" s="13">
        <v>233.90339201808297</v>
      </c>
      <c r="M300" s="13">
        <v>57.179498579787001</v>
      </c>
      <c r="N300" s="13">
        <v>514.61548721808299</v>
      </c>
    </row>
    <row r="301" spans="1:14" ht="25" hidden="1" outlineLevel="3" x14ac:dyDescent="0.25">
      <c r="A301" s="1" t="s">
        <v>531</v>
      </c>
      <c r="B301" s="3" t="s">
        <v>59</v>
      </c>
      <c r="C301" s="3" t="s">
        <v>60</v>
      </c>
      <c r="D301" s="3" t="s">
        <v>532</v>
      </c>
      <c r="E301" s="8" t="s">
        <v>533</v>
      </c>
      <c r="F301" s="10" t="s">
        <v>206</v>
      </c>
      <c r="G301" s="62">
        <v>2</v>
      </c>
      <c r="H301" s="31">
        <v>0.34140000000000015</v>
      </c>
      <c r="I301" s="12">
        <v>47.865981039999994</v>
      </c>
      <c r="J301" s="12">
        <v>95.731962079999988</v>
      </c>
      <c r="K301" s="12">
        <v>42.612588608745099</v>
      </c>
      <c r="L301" s="12">
        <v>85.225177217490199</v>
      </c>
      <c r="M301" s="12">
        <v>90.478569648745093</v>
      </c>
      <c r="N301" s="12">
        <v>180.95713929749019</v>
      </c>
    </row>
    <row r="302" spans="1:14" ht="25" hidden="1" outlineLevel="3" x14ac:dyDescent="0.25">
      <c r="A302" s="2" t="s">
        <v>534</v>
      </c>
      <c r="B302" s="4" t="s">
        <v>59</v>
      </c>
      <c r="C302" s="4" t="s">
        <v>458</v>
      </c>
      <c r="D302" s="4" t="s">
        <v>535</v>
      </c>
      <c r="E302" s="9" t="s">
        <v>536</v>
      </c>
      <c r="F302" s="11" t="s">
        <v>206</v>
      </c>
      <c r="G302" s="61">
        <v>15</v>
      </c>
      <c r="H302" s="32">
        <v>0.34139999999999993</v>
      </c>
      <c r="I302" s="13">
        <v>2.7901120000000001</v>
      </c>
      <c r="J302" s="13">
        <v>41.851680000000002</v>
      </c>
      <c r="K302" s="13"/>
      <c r="L302" s="13"/>
      <c r="M302" s="13">
        <v>2.7901120000000001</v>
      </c>
      <c r="N302" s="13">
        <v>41.851680000000002</v>
      </c>
    </row>
    <row r="303" spans="1:14" ht="25" hidden="1" outlineLevel="3" x14ac:dyDescent="0.25">
      <c r="A303" s="1" t="s">
        <v>537</v>
      </c>
      <c r="B303" s="3" t="s">
        <v>59</v>
      </c>
      <c r="C303" s="3" t="s">
        <v>458</v>
      </c>
      <c r="D303" s="3" t="s">
        <v>538</v>
      </c>
      <c r="E303" s="8" t="s">
        <v>539</v>
      </c>
      <c r="F303" s="10" t="s">
        <v>206</v>
      </c>
      <c r="G303" s="62">
        <v>39</v>
      </c>
      <c r="H303" s="31">
        <v>0.34139999999999993</v>
      </c>
      <c r="I303" s="12">
        <v>2.6559719999999998</v>
      </c>
      <c r="J303" s="12">
        <v>103.58290799999999</v>
      </c>
      <c r="K303" s="12"/>
      <c r="L303" s="12"/>
      <c r="M303" s="12">
        <v>2.6559719999999998</v>
      </c>
      <c r="N303" s="12">
        <v>103.58290799999999</v>
      </c>
    </row>
    <row r="304" spans="1:14" ht="25" hidden="1" outlineLevel="3" x14ac:dyDescent="0.25">
      <c r="A304" s="2" t="s">
        <v>540</v>
      </c>
      <c r="B304" s="4" t="s">
        <v>59</v>
      </c>
      <c r="C304" s="4" t="s">
        <v>458</v>
      </c>
      <c r="D304" s="4" t="s">
        <v>541</v>
      </c>
      <c r="E304" s="9" t="s">
        <v>542</v>
      </c>
      <c r="F304" s="11" t="s">
        <v>206</v>
      </c>
      <c r="G304" s="61">
        <v>38</v>
      </c>
      <c r="H304" s="32">
        <v>0.34139999999999993</v>
      </c>
      <c r="I304" s="13">
        <v>2.736456</v>
      </c>
      <c r="J304" s="13">
        <v>103.985328</v>
      </c>
      <c r="K304" s="13"/>
      <c r="L304" s="13"/>
      <c r="M304" s="13">
        <v>2.736456</v>
      </c>
      <c r="N304" s="13">
        <v>103.985328</v>
      </c>
    </row>
    <row r="305" spans="1:14" ht="25" hidden="1" outlineLevel="3" x14ac:dyDescent="0.25">
      <c r="A305" s="1" t="s">
        <v>543</v>
      </c>
      <c r="B305" s="3" t="s">
        <v>59</v>
      </c>
      <c r="C305" s="3" t="s">
        <v>458</v>
      </c>
      <c r="D305" s="3" t="s">
        <v>544</v>
      </c>
      <c r="E305" s="8" t="s">
        <v>545</v>
      </c>
      <c r="F305" s="10" t="s">
        <v>206</v>
      </c>
      <c r="G305" s="62">
        <v>8</v>
      </c>
      <c r="H305" s="31">
        <v>0.34139999999999993</v>
      </c>
      <c r="I305" s="12">
        <v>3.3534999999999999</v>
      </c>
      <c r="J305" s="12">
        <v>26.827999999999999</v>
      </c>
      <c r="K305" s="12"/>
      <c r="L305" s="12"/>
      <c r="M305" s="12">
        <v>3.3534999999999999</v>
      </c>
      <c r="N305" s="12">
        <v>26.827999999999999</v>
      </c>
    </row>
    <row r="306" spans="1:14" ht="25" hidden="1" outlineLevel="3" x14ac:dyDescent="0.25">
      <c r="A306" s="2" t="s">
        <v>546</v>
      </c>
      <c r="B306" s="4" t="s">
        <v>59</v>
      </c>
      <c r="C306" s="4" t="s">
        <v>60</v>
      </c>
      <c r="D306" s="4" t="s">
        <v>547</v>
      </c>
      <c r="E306" s="9" t="s">
        <v>548</v>
      </c>
      <c r="F306" s="11" t="s">
        <v>206</v>
      </c>
      <c r="G306" s="61">
        <v>1</v>
      </c>
      <c r="H306" s="32">
        <v>0.34139999999999993</v>
      </c>
      <c r="I306" s="13">
        <v>89.01959647999999</v>
      </c>
      <c r="J306" s="13">
        <v>89.01959647999999</v>
      </c>
      <c r="K306" s="13">
        <v>63.894364737853692</v>
      </c>
      <c r="L306" s="13">
        <v>63.894364737853692</v>
      </c>
      <c r="M306" s="13">
        <v>152.91396121785368</v>
      </c>
      <c r="N306" s="13">
        <v>152.91396121785368</v>
      </c>
    </row>
    <row r="307" spans="1:14" ht="25" hidden="1" outlineLevel="3" x14ac:dyDescent="0.25">
      <c r="A307" s="1" t="s">
        <v>549</v>
      </c>
      <c r="B307" s="3" t="s">
        <v>59</v>
      </c>
      <c r="C307" s="3" t="s">
        <v>60</v>
      </c>
      <c r="D307" s="3" t="s">
        <v>550</v>
      </c>
      <c r="E307" s="8" t="s">
        <v>551</v>
      </c>
      <c r="F307" s="10" t="s">
        <v>206</v>
      </c>
      <c r="G307" s="62">
        <v>2</v>
      </c>
      <c r="H307" s="31">
        <v>0.34139999999999993</v>
      </c>
      <c r="I307" s="12">
        <v>51.908960639999989</v>
      </c>
      <c r="J307" s="12">
        <v>103.81792127999998</v>
      </c>
      <c r="K307" s="12">
        <v>46.780678403616591</v>
      </c>
      <c r="L307" s="12">
        <v>93.561356807233182</v>
      </c>
      <c r="M307" s="12">
        <v>98.68963904361658</v>
      </c>
      <c r="N307" s="12">
        <v>197.37927808723316</v>
      </c>
    </row>
    <row r="308" spans="1:14" ht="25" hidden="1" outlineLevel="3" x14ac:dyDescent="0.25">
      <c r="A308" s="2" t="s">
        <v>552</v>
      </c>
      <c r="B308" s="4" t="s">
        <v>59</v>
      </c>
      <c r="C308" s="4" t="s">
        <v>60</v>
      </c>
      <c r="D308" s="4" t="s">
        <v>553</v>
      </c>
      <c r="E308" s="9" t="s">
        <v>554</v>
      </c>
      <c r="F308" s="11" t="s">
        <v>206</v>
      </c>
      <c r="G308" s="61">
        <v>1</v>
      </c>
      <c r="H308" s="32">
        <v>0.34139999999999993</v>
      </c>
      <c r="I308" s="13">
        <v>39.276192000000002</v>
      </c>
      <c r="J308" s="13">
        <v>39.276192000000002</v>
      </c>
      <c r="K308" s="13">
        <v>34.32544536952998</v>
      </c>
      <c r="L308" s="13">
        <v>34.32544536952998</v>
      </c>
      <c r="M308" s="13">
        <v>73.601637369529982</v>
      </c>
      <c r="N308" s="13">
        <v>73.601637369529982</v>
      </c>
    </row>
    <row r="309" spans="1:14" ht="25" hidden="1" outlineLevel="3" x14ac:dyDescent="0.25">
      <c r="A309" s="1" t="s">
        <v>555</v>
      </c>
      <c r="B309" s="3" t="s">
        <v>59</v>
      </c>
      <c r="C309" s="3" t="s">
        <v>60</v>
      </c>
      <c r="D309" s="3" t="s">
        <v>556</v>
      </c>
      <c r="E309" s="8" t="s">
        <v>557</v>
      </c>
      <c r="F309" s="10" t="s">
        <v>206</v>
      </c>
      <c r="G309" s="62">
        <v>4</v>
      </c>
      <c r="H309" s="31">
        <v>0.34139999999999993</v>
      </c>
      <c r="I309" s="12">
        <v>33.912738239999996</v>
      </c>
      <c r="J309" s="12">
        <v>135.65095295999998</v>
      </c>
      <c r="K309" s="12">
        <v>30.108319224130597</v>
      </c>
      <c r="L309" s="12">
        <v>120.43327689652239</v>
      </c>
      <c r="M309" s="12">
        <v>64.021057464130593</v>
      </c>
      <c r="N309" s="12">
        <v>256.08422985652237</v>
      </c>
    </row>
    <row r="310" spans="1:14" ht="25" hidden="1" outlineLevel="3" x14ac:dyDescent="0.25">
      <c r="A310" s="2" t="s">
        <v>558</v>
      </c>
      <c r="B310" s="4" t="s">
        <v>59</v>
      </c>
      <c r="C310" s="4" t="s">
        <v>60</v>
      </c>
      <c r="D310" s="4" t="s">
        <v>559</v>
      </c>
      <c r="E310" s="9" t="s">
        <v>560</v>
      </c>
      <c r="F310" s="11" t="s">
        <v>206</v>
      </c>
      <c r="G310" s="61">
        <v>32</v>
      </c>
      <c r="H310" s="32">
        <v>0.3413999999999997</v>
      </c>
      <c r="I310" s="13">
        <v>76.437264479999996</v>
      </c>
      <c r="J310" s="13">
        <v>2445.9924633599999</v>
      </c>
      <c r="K310" s="13">
        <v>56.53891215866868</v>
      </c>
      <c r="L310" s="13">
        <v>1809.2451890773978</v>
      </c>
      <c r="M310" s="13">
        <v>132.97617663866868</v>
      </c>
      <c r="N310" s="13">
        <v>4255.2376524373976</v>
      </c>
    </row>
    <row r="311" spans="1:14" ht="25" hidden="1" outlineLevel="3" x14ac:dyDescent="0.25">
      <c r="A311" s="1" t="s">
        <v>561</v>
      </c>
      <c r="B311" s="3" t="s">
        <v>59</v>
      </c>
      <c r="C311" s="3" t="s">
        <v>60</v>
      </c>
      <c r="D311" s="3" t="s">
        <v>559</v>
      </c>
      <c r="E311" s="8" t="s">
        <v>560</v>
      </c>
      <c r="F311" s="10" t="s">
        <v>206</v>
      </c>
      <c r="G311" s="62">
        <v>37</v>
      </c>
      <c r="H311" s="31">
        <v>0.34139999999999993</v>
      </c>
      <c r="I311" s="12">
        <v>76.437264479999996</v>
      </c>
      <c r="J311" s="12">
        <v>2828.1787857599998</v>
      </c>
      <c r="K311" s="12">
        <v>56.53891215866868</v>
      </c>
      <c r="L311" s="12">
        <v>2091.9397498707417</v>
      </c>
      <c r="M311" s="12">
        <v>132.97617663866868</v>
      </c>
      <c r="N311" s="12">
        <v>4920.1185356307415</v>
      </c>
    </row>
    <row r="312" spans="1:14" ht="25" hidden="1" outlineLevel="3" x14ac:dyDescent="0.25">
      <c r="A312" s="2" t="s">
        <v>562</v>
      </c>
      <c r="B312" s="4" t="s">
        <v>59</v>
      </c>
      <c r="C312" s="4" t="s">
        <v>60</v>
      </c>
      <c r="D312" s="4" t="s">
        <v>563</v>
      </c>
      <c r="E312" s="9" t="s">
        <v>564</v>
      </c>
      <c r="F312" s="11" t="s">
        <v>206</v>
      </c>
      <c r="G312" s="61">
        <v>4</v>
      </c>
      <c r="H312" s="32">
        <v>0.3413999999999997</v>
      </c>
      <c r="I312" s="13">
        <v>50.607802639999981</v>
      </c>
      <c r="J312" s="13">
        <v>202.43121055999993</v>
      </c>
      <c r="K312" s="13">
        <v>46.780678403616584</v>
      </c>
      <c r="L312" s="13">
        <v>187.12271361446633</v>
      </c>
      <c r="M312" s="13">
        <v>97.388481043616565</v>
      </c>
      <c r="N312" s="13">
        <v>389.55392417446626</v>
      </c>
    </row>
    <row r="313" spans="1:14" ht="25" hidden="1" outlineLevel="3" x14ac:dyDescent="0.25">
      <c r="A313" s="1" t="s">
        <v>565</v>
      </c>
      <c r="B313" s="3" t="s">
        <v>59</v>
      </c>
      <c r="C313" s="3" t="s">
        <v>60</v>
      </c>
      <c r="D313" s="3" t="s">
        <v>566</v>
      </c>
      <c r="E313" s="8" t="s">
        <v>567</v>
      </c>
      <c r="F313" s="10" t="s">
        <v>206</v>
      </c>
      <c r="G313" s="62">
        <v>24</v>
      </c>
      <c r="H313" s="31">
        <v>0.34139999999999993</v>
      </c>
      <c r="I313" s="12">
        <v>58.173298639999992</v>
      </c>
      <c r="J313" s="12">
        <v>1396.1591673599999</v>
      </c>
      <c r="K313" s="12">
        <v>46.780678403616598</v>
      </c>
      <c r="L313" s="12">
        <v>1122.7362816867983</v>
      </c>
      <c r="M313" s="12">
        <v>104.95397704361659</v>
      </c>
      <c r="N313" s="12">
        <v>2518.8954490467981</v>
      </c>
    </row>
    <row r="314" spans="1:14" ht="37.5" hidden="1" outlineLevel="3" x14ac:dyDescent="0.25">
      <c r="A314" s="2" t="s">
        <v>568</v>
      </c>
      <c r="B314" s="4" t="s">
        <v>59</v>
      </c>
      <c r="C314" s="4" t="s">
        <v>60</v>
      </c>
      <c r="D314" s="4" t="s">
        <v>569</v>
      </c>
      <c r="E314" s="9" t="s">
        <v>570</v>
      </c>
      <c r="F314" s="11" t="s">
        <v>206</v>
      </c>
      <c r="G314" s="61">
        <v>1</v>
      </c>
      <c r="H314" s="32">
        <v>0.3413999999999997</v>
      </c>
      <c r="I314" s="13">
        <v>1621.0351828744037</v>
      </c>
      <c r="J314" s="13">
        <v>1621.0351828744037</v>
      </c>
      <c r="K314" s="13">
        <v>35.110499807037513</v>
      </c>
      <c r="L314" s="13">
        <v>35.110499807037513</v>
      </c>
      <c r="M314" s="13">
        <v>1656.1456826814413</v>
      </c>
      <c r="N314" s="13">
        <v>1656.1456826814413</v>
      </c>
    </row>
    <row r="315" spans="1:14" ht="37.5" hidden="1" outlineLevel="3" x14ac:dyDescent="0.25">
      <c r="A315" s="1" t="s">
        <v>571</v>
      </c>
      <c r="B315" s="3" t="s">
        <v>59</v>
      </c>
      <c r="C315" s="3" t="s">
        <v>60</v>
      </c>
      <c r="D315" s="3" t="s">
        <v>572</v>
      </c>
      <c r="E315" s="8" t="s">
        <v>573</v>
      </c>
      <c r="F315" s="10" t="s">
        <v>206</v>
      </c>
      <c r="G315" s="62">
        <v>1</v>
      </c>
      <c r="H315" s="31">
        <v>0.34139999999999993</v>
      </c>
      <c r="I315" s="12">
        <v>1134.5568335040739</v>
      </c>
      <c r="J315" s="12">
        <v>1134.5568335040739</v>
      </c>
      <c r="K315" s="12">
        <v>35.213059533320575</v>
      </c>
      <c r="L315" s="12">
        <v>35.213059533320575</v>
      </c>
      <c r="M315" s="12">
        <v>1169.7698930373945</v>
      </c>
      <c r="N315" s="12">
        <v>1169.7698930373945</v>
      </c>
    </row>
    <row r="316" spans="1:14" ht="25" hidden="1" outlineLevel="3" x14ac:dyDescent="0.25">
      <c r="A316" s="2" t="s">
        <v>574</v>
      </c>
      <c r="B316" s="4" t="s">
        <v>59</v>
      </c>
      <c r="C316" s="4" t="s">
        <v>60</v>
      </c>
      <c r="D316" s="4" t="s">
        <v>480</v>
      </c>
      <c r="E316" s="9" t="s">
        <v>481</v>
      </c>
      <c r="F316" s="11" t="s">
        <v>206</v>
      </c>
      <c r="G316" s="61">
        <v>1</v>
      </c>
      <c r="H316" s="32">
        <v>0.3413999999999997</v>
      </c>
      <c r="I316" s="13">
        <v>3403.7930565439992</v>
      </c>
      <c r="J316" s="13">
        <v>3403.7930565439992</v>
      </c>
      <c r="K316" s="13">
        <v>50.306392006572423</v>
      </c>
      <c r="L316" s="13">
        <v>50.306392006572423</v>
      </c>
      <c r="M316" s="13">
        <v>3454.0994485505717</v>
      </c>
      <c r="N316" s="13">
        <v>3454.0994485505717</v>
      </c>
    </row>
    <row r="317" spans="1:14" hidden="1" outlineLevel="2" collapsed="1" x14ac:dyDescent="0.25">
      <c r="A317" s="14" t="s">
        <v>575</v>
      </c>
      <c r="B317" s="50"/>
      <c r="C317" s="51"/>
      <c r="D317" s="51"/>
      <c r="E317" s="51" t="s">
        <v>576</v>
      </c>
      <c r="F317" s="15"/>
      <c r="G317" s="60"/>
      <c r="H317" s="30">
        <v>0.34140000000000015</v>
      </c>
      <c r="I317" s="16"/>
      <c r="J317" s="16">
        <v>1528.4249632799999</v>
      </c>
      <c r="K317" s="16"/>
      <c r="L317" s="16">
        <v>253.54245040450704</v>
      </c>
      <c r="M317" s="16"/>
      <c r="N317" s="16">
        <v>1781.9674136845069</v>
      </c>
    </row>
    <row r="318" spans="1:14" ht="37.5" hidden="1" outlineLevel="3" x14ac:dyDescent="0.25">
      <c r="A318" s="1" t="s">
        <v>577</v>
      </c>
      <c r="B318" s="3" t="s">
        <v>59</v>
      </c>
      <c r="C318" s="3" t="s">
        <v>60</v>
      </c>
      <c r="D318" s="3" t="s">
        <v>578</v>
      </c>
      <c r="E318" s="8" t="s">
        <v>579</v>
      </c>
      <c r="F318" s="10" t="s">
        <v>206</v>
      </c>
      <c r="G318" s="62">
        <v>9</v>
      </c>
      <c r="H318" s="31">
        <v>0.3413999999999997</v>
      </c>
      <c r="I318" s="12">
        <v>18.474726607999997</v>
      </c>
      <c r="J318" s="12">
        <v>166.27253947199998</v>
      </c>
      <c r="K318" s="12">
        <v>9.1354721033477659</v>
      </c>
      <c r="L318" s="12">
        <v>82.219248930129908</v>
      </c>
      <c r="M318" s="12">
        <v>27.610198711347763</v>
      </c>
      <c r="N318" s="12">
        <v>248.49178840212988</v>
      </c>
    </row>
    <row r="319" spans="1:14" ht="25" hidden="1" outlineLevel="3" x14ac:dyDescent="0.25">
      <c r="A319" s="2" t="s">
        <v>580</v>
      </c>
      <c r="B319" s="4" t="s">
        <v>59</v>
      </c>
      <c r="C319" s="4" t="s">
        <v>60</v>
      </c>
      <c r="D319" s="4" t="s">
        <v>581</v>
      </c>
      <c r="E319" s="9" t="s">
        <v>582</v>
      </c>
      <c r="F319" s="11" t="s">
        <v>206</v>
      </c>
      <c r="G319" s="61">
        <v>9</v>
      </c>
      <c r="H319" s="32">
        <v>0.34140000000000015</v>
      </c>
      <c r="I319" s="13">
        <v>151.35026931199999</v>
      </c>
      <c r="J319" s="13">
        <v>1362.1524238079999</v>
      </c>
      <c r="K319" s="13">
        <v>19.035911274930783</v>
      </c>
      <c r="L319" s="13">
        <v>171.32320147437713</v>
      </c>
      <c r="M319" s="13">
        <v>170.38618058693078</v>
      </c>
      <c r="N319" s="13">
        <v>1533.475625282377</v>
      </c>
    </row>
    <row r="320" spans="1:14" hidden="1" outlineLevel="2" collapsed="1" x14ac:dyDescent="0.25">
      <c r="A320" s="14" t="s">
        <v>583</v>
      </c>
      <c r="B320" s="50"/>
      <c r="C320" s="51"/>
      <c r="D320" s="51"/>
      <c r="E320" s="51" t="s">
        <v>233</v>
      </c>
      <c r="F320" s="15"/>
      <c r="G320" s="60"/>
      <c r="H320" s="30">
        <v>0.34139999999999993</v>
      </c>
      <c r="I320" s="16"/>
      <c r="J320" s="16">
        <v>14174.873093167998</v>
      </c>
      <c r="K320" s="16"/>
      <c r="L320" s="16">
        <v>2291.7160076352602</v>
      </c>
      <c r="M320" s="16"/>
      <c r="N320" s="16">
        <v>16466.589100803259</v>
      </c>
    </row>
    <row r="321" spans="1:14" hidden="1" outlineLevel="3" x14ac:dyDescent="0.25">
      <c r="A321" s="1" t="s">
        <v>584</v>
      </c>
      <c r="B321" s="3" t="s">
        <v>59</v>
      </c>
      <c r="C321" s="3" t="s">
        <v>458</v>
      </c>
      <c r="D321" s="3" t="s">
        <v>585</v>
      </c>
      <c r="E321" s="8" t="s">
        <v>586</v>
      </c>
      <c r="F321" s="10" t="s">
        <v>206</v>
      </c>
      <c r="G321" s="62">
        <v>46</v>
      </c>
      <c r="H321" s="31">
        <v>0.34139999999999993</v>
      </c>
      <c r="I321" s="12">
        <v>8.2496100000000006</v>
      </c>
      <c r="J321" s="12">
        <v>379.48206000000005</v>
      </c>
      <c r="K321" s="12"/>
      <c r="L321" s="12"/>
      <c r="M321" s="12">
        <v>8.2496100000000006</v>
      </c>
      <c r="N321" s="12">
        <v>379.48206000000005</v>
      </c>
    </row>
    <row r="322" spans="1:14" hidden="1" outlineLevel="3" x14ac:dyDescent="0.25">
      <c r="A322" s="2" t="s">
        <v>587</v>
      </c>
      <c r="B322" s="4" t="s">
        <v>59</v>
      </c>
      <c r="C322" s="4" t="s">
        <v>458</v>
      </c>
      <c r="D322" s="4" t="s">
        <v>588</v>
      </c>
      <c r="E322" s="9" t="s">
        <v>589</v>
      </c>
      <c r="F322" s="11" t="s">
        <v>206</v>
      </c>
      <c r="G322" s="61">
        <v>91</v>
      </c>
      <c r="H322" s="32">
        <v>0.34139999999999993</v>
      </c>
      <c r="I322" s="13">
        <v>35.050781999999998</v>
      </c>
      <c r="J322" s="13">
        <v>3189.6211619999999</v>
      </c>
      <c r="K322" s="13"/>
      <c r="L322" s="13"/>
      <c r="M322" s="13">
        <v>35.050781999999998</v>
      </c>
      <c r="N322" s="13">
        <v>3189.6211619999999</v>
      </c>
    </row>
    <row r="323" spans="1:14" ht="25" hidden="1" outlineLevel="3" x14ac:dyDescent="0.25">
      <c r="A323" s="1" t="s">
        <v>590</v>
      </c>
      <c r="B323" s="3" t="s">
        <v>59</v>
      </c>
      <c r="C323" s="3" t="s">
        <v>60</v>
      </c>
      <c r="D323" s="3" t="s">
        <v>591</v>
      </c>
      <c r="E323" s="8" t="s">
        <v>592</v>
      </c>
      <c r="F323" s="10" t="s">
        <v>206</v>
      </c>
      <c r="G323" s="62">
        <v>12</v>
      </c>
      <c r="H323" s="31">
        <v>0.3413999999999997</v>
      </c>
      <c r="I323" s="12">
        <v>11.84241576</v>
      </c>
      <c r="J323" s="12">
        <v>142.10898911999999</v>
      </c>
      <c r="K323" s="12">
        <v>6.267265309453018</v>
      </c>
      <c r="L323" s="12">
        <v>75.207183713436223</v>
      </c>
      <c r="M323" s="12">
        <v>18.109681069453018</v>
      </c>
      <c r="N323" s="12">
        <v>217.31617283343621</v>
      </c>
    </row>
    <row r="324" spans="1:14" ht="25" hidden="1" outlineLevel="3" x14ac:dyDescent="0.25">
      <c r="A324" s="2" t="s">
        <v>593</v>
      </c>
      <c r="B324" s="4" t="s">
        <v>59</v>
      </c>
      <c r="C324" s="4" t="s">
        <v>60</v>
      </c>
      <c r="D324" s="4" t="s">
        <v>591</v>
      </c>
      <c r="E324" s="9" t="s">
        <v>592</v>
      </c>
      <c r="F324" s="11" t="s">
        <v>206</v>
      </c>
      <c r="G324" s="61">
        <v>49</v>
      </c>
      <c r="H324" s="32">
        <v>0.3413999999999997</v>
      </c>
      <c r="I324" s="13">
        <v>11.84241576</v>
      </c>
      <c r="J324" s="13">
        <v>580.27837223999995</v>
      </c>
      <c r="K324" s="13">
        <v>6.267265309453018</v>
      </c>
      <c r="L324" s="13">
        <v>307.09600016319791</v>
      </c>
      <c r="M324" s="13">
        <v>18.109681069453018</v>
      </c>
      <c r="N324" s="13">
        <v>887.37437240319787</v>
      </c>
    </row>
    <row r="325" spans="1:14" ht="25" hidden="1" outlineLevel="3" x14ac:dyDescent="0.25">
      <c r="A325" s="1" t="s">
        <v>594</v>
      </c>
      <c r="B325" s="3" t="s">
        <v>59</v>
      </c>
      <c r="C325" s="3" t="s">
        <v>60</v>
      </c>
      <c r="D325" s="3" t="s">
        <v>595</v>
      </c>
      <c r="E325" s="8" t="s">
        <v>596</v>
      </c>
      <c r="F325" s="10" t="s">
        <v>206</v>
      </c>
      <c r="G325" s="62">
        <v>12</v>
      </c>
      <c r="H325" s="31">
        <v>0.34139999999999993</v>
      </c>
      <c r="I325" s="12">
        <v>22.546251199999997</v>
      </c>
      <c r="J325" s="12">
        <v>270.55501439999995</v>
      </c>
      <c r="K325" s="12">
        <v>18.143449695322996</v>
      </c>
      <c r="L325" s="12">
        <v>217.72139634387594</v>
      </c>
      <c r="M325" s="12">
        <v>40.689700895322993</v>
      </c>
      <c r="N325" s="12">
        <v>488.27641074387589</v>
      </c>
    </row>
    <row r="326" spans="1:14" ht="25" hidden="1" outlineLevel="3" x14ac:dyDescent="0.25">
      <c r="A326" s="2" t="s">
        <v>597</v>
      </c>
      <c r="B326" s="4" t="s">
        <v>59</v>
      </c>
      <c r="C326" s="4" t="s">
        <v>60</v>
      </c>
      <c r="D326" s="4" t="s">
        <v>598</v>
      </c>
      <c r="E326" s="9" t="s">
        <v>599</v>
      </c>
      <c r="F326" s="11" t="s">
        <v>206</v>
      </c>
      <c r="G326" s="61">
        <v>91</v>
      </c>
      <c r="H326" s="32">
        <v>0.34139999999999993</v>
      </c>
      <c r="I326" s="13">
        <v>103.72627683199998</v>
      </c>
      <c r="J326" s="13">
        <v>9439.0911917119993</v>
      </c>
      <c r="K326" s="13">
        <v>17.917812530896754</v>
      </c>
      <c r="L326" s="13">
        <v>1630.5209403116041</v>
      </c>
      <c r="M326" s="13">
        <v>121.64408936289674</v>
      </c>
      <c r="N326" s="13">
        <v>11069.612132023603</v>
      </c>
    </row>
    <row r="327" spans="1:14" ht="25" hidden="1" outlineLevel="3" x14ac:dyDescent="0.25">
      <c r="A327" s="1" t="s">
        <v>600</v>
      </c>
      <c r="B327" s="3" t="s">
        <v>59</v>
      </c>
      <c r="C327" s="3" t="s">
        <v>60</v>
      </c>
      <c r="D327" s="3" t="s">
        <v>601</v>
      </c>
      <c r="E327" s="8" t="s">
        <v>602</v>
      </c>
      <c r="F327" s="10" t="s">
        <v>206</v>
      </c>
      <c r="G327" s="62">
        <v>9</v>
      </c>
      <c r="H327" s="31">
        <v>0.34139999999999948</v>
      </c>
      <c r="I327" s="12">
        <v>19.304033743999998</v>
      </c>
      <c r="J327" s="12">
        <v>173.73630369599999</v>
      </c>
      <c r="K327" s="12">
        <v>6.7967207892384529</v>
      </c>
      <c r="L327" s="12">
        <v>61.170487103146058</v>
      </c>
      <c r="M327" s="12">
        <v>26.100754533238451</v>
      </c>
      <c r="N327" s="12">
        <v>234.90679079914605</v>
      </c>
    </row>
    <row r="328" spans="1:14" hidden="1" outlineLevel="2" collapsed="1" x14ac:dyDescent="0.25">
      <c r="A328" s="14" t="s">
        <v>603</v>
      </c>
      <c r="B328" s="50"/>
      <c r="C328" s="51"/>
      <c r="D328" s="51"/>
      <c r="E328" s="51" t="s">
        <v>299</v>
      </c>
      <c r="F328" s="15"/>
      <c r="G328" s="60"/>
      <c r="H328" s="30">
        <v>0.3413999999999997</v>
      </c>
      <c r="I328" s="16"/>
      <c r="J328" s="16">
        <v>3314.850295455999</v>
      </c>
      <c r="K328" s="16"/>
      <c r="L328" s="16">
        <v>2752.0922162426568</v>
      </c>
      <c r="M328" s="16"/>
      <c r="N328" s="16">
        <v>6066.9425116986567</v>
      </c>
    </row>
    <row r="329" spans="1:14" ht="25" hidden="1" outlineLevel="3" x14ac:dyDescent="0.25">
      <c r="A329" s="2" t="s">
        <v>604</v>
      </c>
      <c r="B329" s="4" t="s">
        <v>59</v>
      </c>
      <c r="C329" s="4" t="s">
        <v>60</v>
      </c>
      <c r="D329" s="4" t="s">
        <v>490</v>
      </c>
      <c r="E329" s="9" t="s">
        <v>491</v>
      </c>
      <c r="F329" s="11" t="s">
        <v>206</v>
      </c>
      <c r="G329" s="61">
        <v>9</v>
      </c>
      <c r="H329" s="32">
        <v>0.34139999999999993</v>
      </c>
      <c r="I329" s="13">
        <v>12.222407551999998</v>
      </c>
      <c r="J329" s="13">
        <v>110.00166796799998</v>
      </c>
      <c r="K329" s="13">
        <v>11.754013221537628</v>
      </c>
      <c r="L329" s="13">
        <v>105.78611899383866</v>
      </c>
      <c r="M329" s="13">
        <v>23.976420773537626</v>
      </c>
      <c r="N329" s="13">
        <v>215.78778696183863</v>
      </c>
    </row>
    <row r="330" spans="1:14" ht="25" hidden="1" outlineLevel="3" x14ac:dyDescent="0.25">
      <c r="A330" s="1" t="s">
        <v>605</v>
      </c>
      <c r="B330" s="3" t="s">
        <v>59</v>
      </c>
      <c r="C330" s="3" t="s">
        <v>60</v>
      </c>
      <c r="D330" s="3" t="s">
        <v>493</v>
      </c>
      <c r="E330" s="8" t="s">
        <v>494</v>
      </c>
      <c r="F330" s="10" t="s">
        <v>206</v>
      </c>
      <c r="G330" s="62">
        <v>89</v>
      </c>
      <c r="H330" s="31">
        <v>0.34139999999999993</v>
      </c>
      <c r="I330" s="12">
        <v>9.1977115199999986</v>
      </c>
      <c r="J330" s="12">
        <v>818.59632527999986</v>
      </c>
      <c r="K330" s="12">
        <v>10.8860698171938</v>
      </c>
      <c r="L330" s="12">
        <v>968.86021373024812</v>
      </c>
      <c r="M330" s="12">
        <v>20.083781337193798</v>
      </c>
      <c r="N330" s="12">
        <v>1787.456539010248</v>
      </c>
    </row>
    <row r="331" spans="1:14" ht="25" hidden="1" outlineLevel="3" x14ac:dyDescent="0.25">
      <c r="A331" s="2" t="s">
        <v>606</v>
      </c>
      <c r="B331" s="4" t="s">
        <v>59</v>
      </c>
      <c r="C331" s="4" t="s">
        <v>60</v>
      </c>
      <c r="D331" s="4" t="s">
        <v>235</v>
      </c>
      <c r="E331" s="9" t="s">
        <v>236</v>
      </c>
      <c r="F331" s="11" t="s">
        <v>206</v>
      </c>
      <c r="G331" s="61">
        <v>3</v>
      </c>
      <c r="H331" s="32">
        <v>0.3413999999999997</v>
      </c>
      <c r="I331" s="13">
        <v>126.54531513599999</v>
      </c>
      <c r="J331" s="13">
        <v>379.63594540799994</v>
      </c>
      <c r="K331" s="13">
        <v>20.892953544941278</v>
      </c>
      <c r="L331" s="13">
        <v>62.67886063482382</v>
      </c>
      <c r="M331" s="13">
        <v>147.43826868094126</v>
      </c>
      <c r="N331" s="13">
        <v>442.31480604282376</v>
      </c>
    </row>
    <row r="332" spans="1:14" ht="25" hidden="1" outlineLevel="3" x14ac:dyDescent="0.25">
      <c r="A332" s="1" t="s">
        <v>607</v>
      </c>
      <c r="B332" s="3" t="s">
        <v>59</v>
      </c>
      <c r="C332" s="3" t="s">
        <v>60</v>
      </c>
      <c r="D332" s="3" t="s">
        <v>595</v>
      </c>
      <c r="E332" s="8" t="s">
        <v>596</v>
      </c>
      <c r="F332" s="10" t="s">
        <v>206</v>
      </c>
      <c r="G332" s="62">
        <v>7</v>
      </c>
      <c r="H332" s="31">
        <v>0.34139999999999993</v>
      </c>
      <c r="I332" s="12">
        <v>22.546251199999997</v>
      </c>
      <c r="J332" s="12">
        <v>157.82375839999997</v>
      </c>
      <c r="K332" s="12">
        <v>18.143449695322996</v>
      </c>
      <c r="L332" s="12">
        <v>127.004147867261</v>
      </c>
      <c r="M332" s="12">
        <v>40.689700895322993</v>
      </c>
      <c r="N332" s="12">
        <v>284.82790626726097</v>
      </c>
    </row>
    <row r="333" spans="1:14" ht="25" hidden="1" outlineLevel="3" x14ac:dyDescent="0.25">
      <c r="A333" s="2" t="s">
        <v>608</v>
      </c>
      <c r="B333" s="4" t="s">
        <v>59</v>
      </c>
      <c r="C333" s="4" t="s">
        <v>60</v>
      </c>
      <c r="D333" s="4" t="s">
        <v>595</v>
      </c>
      <c r="E333" s="9" t="s">
        <v>596</v>
      </c>
      <c r="F333" s="11" t="s">
        <v>206</v>
      </c>
      <c r="G333" s="61">
        <v>15</v>
      </c>
      <c r="H333" s="32">
        <v>0.34139999999999993</v>
      </c>
      <c r="I333" s="13">
        <v>22.546251199999997</v>
      </c>
      <c r="J333" s="13">
        <v>338.19376799999998</v>
      </c>
      <c r="K333" s="13">
        <v>18.143449695322996</v>
      </c>
      <c r="L333" s="13">
        <v>272.15174542984494</v>
      </c>
      <c r="M333" s="13">
        <v>40.689700895322993</v>
      </c>
      <c r="N333" s="13">
        <v>610.34551342984491</v>
      </c>
    </row>
    <row r="334" spans="1:14" ht="25" hidden="1" outlineLevel="3" x14ac:dyDescent="0.25">
      <c r="A334" s="1" t="s">
        <v>609</v>
      </c>
      <c r="B334" s="3" t="s">
        <v>59</v>
      </c>
      <c r="C334" s="3" t="s">
        <v>60</v>
      </c>
      <c r="D334" s="3" t="s">
        <v>595</v>
      </c>
      <c r="E334" s="8" t="s">
        <v>596</v>
      </c>
      <c r="F334" s="10" t="s">
        <v>206</v>
      </c>
      <c r="G334" s="62">
        <v>65</v>
      </c>
      <c r="H334" s="31">
        <v>0.3413999999999997</v>
      </c>
      <c r="I334" s="12">
        <v>22.546251199999997</v>
      </c>
      <c r="J334" s="12">
        <v>1465.5063279999997</v>
      </c>
      <c r="K334" s="12">
        <v>18.143449695322996</v>
      </c>
      <c r="L334" s="12">
        <v>1179.3242301959947</v>
      </c>
      <c r="M334" s="12">
        <v>40.689700895322993</v>
      </c>
      <c r="N334" s="12">
        <v>2644.8305581959944</v>
      </c>
    </row>
    <row r="335" spans="1:14" ht="25" hidden="1" outlineLevel="3" x14ac:dyDescent="0.25">
      <c r="A335" s="2" t="s">
        <v>610</v>
      </c>
      <c r="B335" s="4" t="s">
        <v>59</v>
      </c>
      <c r="C335" s="4" t="s">
        <v>60</v>
      </c>
      <c r="D335" s="4" t="s">
        <v>595</v>
      </c>
      <c r="E335" s="9" t="s">
        <v>596</v>
      </c>
      <c r="F335" s="11" t="s">
        <v>206</v>
      </c>
      <c r="G335" s="61">
        <v>1</v>
      </c>
      <c r="H335" s="32">
        <v>0.34139999999999993</v>
      </c>
      <c r="I335" s="13">
        <v>22.546251199999997</v>
      </c>
      <c r="J335" s="13">
        <v>22.546251199999997</v>
      </c>
      <c r="K335" s="13">
        <v>18.143449695322996</v>
      </c>
      <c r="L335" s="13">
        <v>18.143449695322996</v>
      </c>
      <c r="M335" s="13">
        <v>40.689700895322993</v>
      </c>
      <c r="N335" s="13">
        <v>40.689700895322993</v>
      </c>
    </row>
    <row r="336" spans="1:14" ht="25" hidden="1" outlineLevel="3" x14ac:dyDescent="0.25">
      <c r="A336" s="1" t="s">
        <v>611</v>
      </c>
      <c r="B336" s="3" t="s">
        <v>59</v>
      </c>
      <c r="C336" s="3" t="s">
        <v>60</v>
      </c>
      <c r="D336" s="3" t="s">
        <v>595</v>
      </c>
      <c r="E336" s="8" t="s">
        <v>596</v>
      </c>
      <c r="F336" s="10" t="s">
        <v>206</v>
      </c>
      <c r="G336" s="62">
        <v>1</v>
      </c>
      <c r="H336" s="31">
        <v>0.34139999999999993</v>
      </c>
      <c r="I336" s="12">
        <v>22.546251199999997</v>
      </c>
      <c r="J336" s="12">
        <v>22.546251199999997</v>
      </c>
      <c r="K336" s="12">
        <v>18.143449695322996</v>
      </c>
      <c r="L336" s="12">
        <v>18.143449695322996</v>
      </c>
      <c r="M336" s="12">
        <v>40.689700895322993</v>
      </c>
      <c r="N336" s="12">
        <v>40.689700895322993</v>
      </c>
    </row>
    <row r="337" spans="1:14" outlineLevel="1" collapsed="1" x14ac:dyDescent="0.25">
      <c r="A337" s="37" t="s">
        <v>612</v>
      </c>
      <c r="B337" s="48"/>
      <c r="C337" s="49"/>
      <c r="D337" s="49"/>
      <c r="E337" s="49" t="s">
        <v>613</v>
      </c>
      <c r="F337" s="38"/>
      <c r="G337" s="59"/>
      <c r="H337" s="39">
        <v>0.3413999999999997</v>
      </c>
      <c r="I337" s="40"/>
      <c r="J337" s="40">
        <v>115107.18175055507</v>
      </c>
      <c r="K337" s="40"/>
      <c r="L337" s="40">
        <v>33260.096120702001</v>
      </c>
      <c r="M337" s="40"/>
      <c r="N337" s="40">
        <v>158320.97</v>
      </c>
    </row>
    <row r="338" spans="1:14" hidden="1" outlineLevel="2" collapsed="1" x14ac:dyDescent="0.25">
      <c r="A338" s="14" t="s">
        <v>614</v>
      </c>
      <c r="B338" s="50"/>
      <c r="C338" s="51"/>
      <c r="D338" s="51"/>
      <c r="E338" s="51" t="s">
        <v>418</v>
      </c>
      <c r="F338" s="15"/>
      <c r="G338" s="60"/>
      <c r="H338" s="30">
        <v>0.34139999999999948</v>
      </c>
      <c r="I338" s="16"/>
      <c r="J338" s="16">
        <v>57233.305624512221</v>
      </c>
      <c r="K338" s="16"/>
      <c r="L338" s="16">
        <v>16766.006994199881</v>
      </c>
      <c r="M338" s="16"/>
      <c r="N338" s="16">
        <v>73999.312618712094</v>
      </c>
    </row>
    <row r="339" spans="1:14" ht="25" hidden="1" outlineLevel="3" x14ac:dyDescent="0.25">
      <c r="A339" s="2" t="s">
        <v>615</v>
      </c>
      <c r="B339" s="4" t="s">
        <v>59</v>
      </c>
      <c r="C339" s="4" t="s">
        <v>458</v>
      </c>
      <c r="D339" s="4" t="s">
        <v>616</v>
      </c>
      <c r="E339" s="9" t="s">
        <v>617</v>
      </c>
      <c r="F339" s="11" t="s">
        <v>206</v>
      </c>
      <c r="G339" s="61">
        <v>32</v>
      </c>
      <c r="H339" s="32">
        <v>0.34139999999999993</v>
      </c>
      <c r="I339" s="13">
        <v>3.205946</v>
      </c>
      <c r="J339" s="13">
        <v>102.590272</v>
      </c>
      <c r="K339" s="13"/>
      <c r="L339" s="13"/>
      <c r="M339" s="13">
        <v>3.205946</v>
      </c>
      <c r="N339" s="13">
        <v>102.590272</v>
      </c>
    </row>
    <row r="340" spans="1:14" ht="25" hidden="1" outlineLevel="3" x14ac:dyDescent="0.25">
      <c r="A340" s="1" t="s">
        <v>618</v>
      </c>
      <c r="B340" s="3" t="s">
        <v>59</v>
      </c>
      <c r="C340" s="3" t="s">
        <v>60</v>
      </c>
      <c r="D340" s="3" t="s">
        <v>420</v>
      </c>
      <c r="E340" s="8" t="s">
        <v>421</v>
      </c>
      <c r="F340" s="10" t="s">
        <v>153</v>
      </c>
      <c r="G340" s="62">
        <v>945.3</v>
      </c>
      <c r="H340" s="31">
        <v>0.34139999999999993</v>
      </c>
      <c r="I340" s="12">
        <v>27.613657980000003</v>
      </c>
      <c r="J340" s="12">
        <v>26103.190888494002</v>
      </c>
      <c r="K340" s="12">
        <v>0.26969992790344932</v>
      </c>
      <c r="L340" s="12">
        <v>254.94734184713161</v>
      </c>
      <c r="M340" s="12">
        <v>27.883357907903452</v>
      </c>
      <c r="N340" s="12">
        <v>26358.138230341134</v>
      </c>
    </row>
    <row r="341" spans="1:14" ht="37.5" hidden="1" outlineLevel="3" x14ac:dyDescent="0.25">
      <c r="A341" s="2" t="s">
        <v>619</v>
      </c>
      <c r="B341" s="4" t="s">
        <v>59</v>
      </c>
      <c r="C341" s="4" t="s">
        <v>60</v>
      </c>
      <c r="D341" s="4" t="s">
        <v>423</v>
      </c>
      <c r="E341" s="9" t="s">
        <v>424</v>
      </c>
      <c r="F341" s="11" t="s">
        <v>153</v>
      </c>
      <c r="G341" s="61">
        <v>21.9</v>
      </c>
      <c r="H341" s="32">
        <v>0.34139999999999993</v>
      </c>
      <c r="I341" s="13">
        <v>46.195815972600002</v>
      </c>
      <c r="J341" s="13">
        <v>1011.68836979994</v>
      </c>
      <c r="K341" s="13">
        <v>8.9650480508637997E-2</v>
      </c>
      <c r="L341" s="13">
        <v>1.9633455231391963</v>
      </c>
      <c r="M341" s="13">
        <v>46.28546645310864</v>
      </c>
      <c r="N341" s="13">
        <v>1013.6517153230792</v>
      </c>
    </row>
    <row r="342" spans="1:14" ht="25" hidden="1" outlineLevel="3" x14ac:dyDescent="0.25">
      <c r="A342" s="1" t="s">
        <v>620</v>
      </c>
      <c r="B342" s="3" t="s">
        <v>59</v>
      </c>
      <c r="C342" s="3" t="s">
        <v>60</v>
      </c>
      <c r="D342" s="3" t="s">
        <v>433</v>
      </c>
      <c r="E342" s="8" t="s">
        <v>434</v>
      </c>
      <c r="F342" s="10" t="s">
        <v>153</v>
      </c>
      <c r="G342" s="62">
        <v>381.02</v>
      </c>
      <c r="H342" s="31">
        <v>0.34140000000000015</v>
      </c>
      <c r="I342" s="12">
        <v>4.2369111636000003</v>
      </c>
      <c r="J342" s="12">
        <v>1614.3478915548721</v>
      </c>
      <c r="K342" s="12">
        <v>1.4220541653090999</v>
      </c>
      <c r="L342" s="12">
        <v>541.83107806607313</v>
      </c>
      <c r="M342" s="12">
        <v>5.6589653289091002</v>
      </c>
      <c r="N342" s="12">
        <v>2156.1789696209453</v>
      </c>
    </row>
    <row r="343" spans="1:14" ht="25" hidden="1" outlineLevel="3" x14ac:dyDescent="0.25">
      <c r="A343" s="2" t="s">
        <v>621</v>
      </c>
      <c r="B343" s="4" t="s">
        <v>59</v>
      </c>
      <c r="C343" s="4" t="s">
        <v>60</v>
      </c>
      <c r="D343" s="4" t="s">
        <v>433</v>
      </c>
      <c r="E343" s="9" t="s">
        <v>434</v>
      </c>
      <c r="F343" s="11" t="s">
        <v>153</v>
      </c>
      <c r="G343" s="61">
        <v>951.4</v>
      </c>
      <c r="H343" s="32">
        <v>0.34140000000000015</v>
      </c>
      <c r="I343" s="13">
        <v>4.2369111636000003</v>
      </c>
      <c r="J343" s="13">
        <v>4030.9972810490403</v>
      </c>
      <c r="K343" s="13">
        <v>1.4220541653090999</v>
      </c>
      <c r="L343" s="13">
        <v>1352.9423328750777</v>
      </c>
      <c r="M343" s="13">
        <v>5.6589653289091002</v>
      </c>
      <c r="N343" s="13">
        <v>5383.939613924118</v>
      </c>
    </row>
    <row r="344" spans="1:14" ht="25" hidden="1" outlineLevel="3" x14ac:dyDescent="0.25">
      <c r="A344" s="1" t="s">
        <v>622</v>
      </c>
      <c r="B344" s="3" t="s">
        <v>59</v>
      </c>
      <c r="C344" s="3" t="s">
        <v>60</v>
      </c>
      <c r="D344" s="3" t="s">
        <v>433</v>
      </c>
      <c r="E344" s="8" t="s">
        <v>434</v>
      </c>
      <c r="F344" s="10" t="s">
        <v>153</v>
      </c>
      <c r="G344" s="62">
        <v>170.85</v>
      </c>
      <c r="H344" s="31">
        <v>0.34139999999999993</v>
      </c>
      <c r="I344" s="12">
        <v>4.2369111636000003</v>
      </c>
      <c r="J344" s="12">
        <v>723.87627230106</v>
      </c>
      <c r="K344" s="12">
        <v>1.4220541653090999</v>
      </c>
      <c r="L344" s="12">
        <v>242.95795414305974</v>
      </c>
      <c r="M344" s="12">
        <v>5.6589653289091002</v>
      </c>
      <c r="N344" s="12">
        <v>966.83422644411974</v>
      </c>
    </row>
    <row r="345" spans="1:14" ht="25" hidden="1" outlineLevel="3" x14ac:dyDescent="0.25">
      <c r="A345" s="2" t="s">
        <v>623</v>
      </c>
      <c r="B345" s="4" t="s">
        <v>59</v>
      </c>
      <c r="C345" s="4" t="s">
        <v>60</v>
      </c>
      <c r="D345" s="4" t="s">
        <v>433</v>
      </c>
      <c r="E345" s="9" t="s">
        <v>434</v>
      </c>
      <c r="F345" s="11" t="s">
        <v>153</v>
      </c>
      <c r="G345" s="61">
        <v>478.46</v>
      </c>
      <c r="H345" s="32">
        <v>0.34139999999999993</v>
      </c>
      <c r="I345" s="13">
        <v>4.2369111636000003</v>
      </c>
      <c r="J345" s="13">
        <v>2027.192515336056</v>
      </c>
      <c r="K345" s="13">
        <v>1.4220541653090999</v>
      </c>
      <c r="L345" s="13">
        <v>680.39603593379184</v>
      </c>
      <c r="M345" s="13">
        <v>5.6589653289091002</v>
      </c>
      <c r="N345" s="13">
        <v>2707.5885512698478</v>
      </c>
    </row>
    <row r="346" spans="1:14" ht="25" hidden="1" outlineLevel="3" x14ac:dyDescent="0.25">
      <c r="A346" s="1" t="s">
        <v>624</v>
      </c>
      <c r="B346" s="3" t="s">
        <v>59</v>
      </c>
      <c r="C346" s="3" t="s">
        <v>60</v>
      </c>
      <c r="D346" s="3" t="s">
        <v>433</v>
      </c>
      <c r="E346" s="8" t="s">
        <v>434</v>
      </c>
      <c r="F346" s="10" t="s">
        <v>153</v>
      </c>
      <c r="G346" s="62">
        <v>959.7</v>
      </c>
      <c r="H346" s="31">
        <v>0.34140000000000015</v>
      </c>
      <c r="I346" s="12">
        <v>4.2369111636000003</v>
      </c>
      <c r="J346" s="12">
        <v>4066.1636437069205</v>
      </c>
      <c r="K346" s="12">
        <v>1.4220541653090999</v>
      </c>
      <c r="L346" s="12">
        <v>1364.7453824471436</v>
      </c>
      <c r="M346" s="12">
        <v>5.6589653289091002</v>
      </c>
      <c r="N346" s="12">
        <v>5430.9090261540641</v>
      </c>
    </row>
    <row r="347" spans="1:14" ht="25" hidden="1" outlineLevel="3" x14ac:dyDescent="0.25">
      <c r="A347" s="2" t="s">
        <v>625</v>
      </c>
      <c r="B347" s="4" t="s">
        <v>59</v>
      </c>
      <c r="C347" s="4" t="s">
        <v>60</v>
      </c>
      <c r="D347" s="4" t="s">
        <v>433</v>
      </c>
      <c r="E347" s="9" t="s">
        <v>434</v>
      </c>
      <c r="F347" s="11" t="s">
        <v>153</v>
      </c>
      <c r="G347" s="61">
        <v>235.8</v>
      </c>
      <c r="H347" s="32">
        <v>0.34139999999999993</v>
      </c>
      <c r="I347" s="13">
        <v>4.2369111636000003</v>
      </c>
      <c r="J347" s="13">
        <v>999.0636523768801</v>
      </c>
      <c r="K347" s="13">
        <v>1.4220541653090999</v>
      </c>
      <c r="L347" s="13">
        <v>335.32037217988568</v>
      </c>
      <c r="M347" s="13">
        <v>5.6589653289091002</v>
      </c>
      <c r="N347" s="13">
        <v>1334.3840245567658</v>
      </c>
    </row>
    <row r="348" spans="1:14" ht="25" hidden="1" outlineLevel="3" x14ac:dyDescent="0.25">
      <c r="A348" s="1" t="s">
        <v>626</v>
      </c>
      <c r="B348" s="3" t="s">
        <v>59</v>
      </c>
      <c r="C348" s="3" t="s">
        <v>60</v>
      </c>
      <c r="D348" s="3" t="s">
        <v>441</v>
      </c>
      <c r="E348" s="8" t="s">
        <v>442</v>
      </c>
      <c r="F348" s="10" t="s">
        <v>153</v>
      </c>
      <c r="G348" s="62">
        <v>41.19</v>
      </c>
      <c r="H348" s="31">
        <v>0.34140000000000015</v>
      </c>
      <c r="I348" s="12">
        <v>6.8318440980000004</v>
      </c>
      <c r="J348" s="12">
        <v>281.40365839662002</v>
      </c>
      <c r="K348" s="12">
        <v>1.9124176705880993</v>
      </c>
      <c r="L348" s="12">
        <v>78.772483851523816</v>
      </c>
      <c r="M348" s="12">
        <v>8.7442617685880997</v>
      </c>
      <c r="N348" s="12">
        <v>360.17614224814383</v>
      </c>
    </row>
    <row r="349" spans="1:14" ht="25" hidden="1" outlineLevel="3" x14ac:dyDescent="0.25">
      <c r="A349" s="2" t="s">
        <v>627</v>
      </c>
      <c r="B349" s="4" t="s">
        <v>59</v>
      </c>
      <c r="C349" s="4" t="s">
        <v>60</v>
      </c>
      <c r="D349" s="4" t="s">
        <v>441</v>
      </c>
      <c r="E349" s="9" t="s">
        <v>442</v>
      </c>
      <c r="F349" s="11" t="s">
        <v>153</v>
      </c>
      <c r="G349" s="61">
        <v>7.83</v>
      </c>
      <c r="H349" s="32">
        <v>0.34139999999999993</v>
      </c>
      <c r="I349" s="13">
        <v>6.8318440980000004</v>
      </c>
      <c r="J349" s="13">
        <v>53.493339287340007</v>
      </c>
      <c r="K349" s="13">
        <v>1.9124176705880993</v>
      </c>
      <c r="L349" s="13">
        <v>14.974230360704809</v>
      </c>
      <c r="M349" s="13">
        <v>8.7442617685880997</v>
      </c>
      <c r="N349" s="13">
        <v>68.467569648044815</v>
      </c>
    </row>
    <row r="350" spans="1:14" ht="25" hidden="1" outlineLevel="3" x14ac:dyDescent="0.25">
      <c r="A350" s="1" t="s">
        <v>628</v>
      </c>
      <c r="B350" s="3" t="s">
        <v>59</v>
      </c>
      <c r="C350" s="3" t="s">
        <v>60</v>
      </c>
      <c r="D350" s="3" t="s">
        <v>441</v>
      </c>
      <c r="E350" s="8" t="s">
        <v>442</v>
      </c>
      <c r="F350" s="10" t="s">
        <v>153</v>
      </c>
      <c r="G350" s="62">
        <v>33.36</v>
      </c>
      <c r="H350" s="31">
        <v>0.34139999999999993</v>
      </c>
      <c r="I350" s="12">
        <v>6.8318440980000004</v>
      </c>
      <c r="J350" s="12">
        <v>227.91031910928001</v>
      </c>
      <c r="K350" s="12">
        <v>1.9124176705880993</v>
      </c>
      <c r="L350" s="12">
        <v>63.798253490818979</v>
      </c>
      <c r="M350" s="12">
        <v>8.7442617685880997</v>
      </c>
      <c r="N350" s="12">
        <v>291.70857260009899</v>
      </c>
    </row>
    <row r="351" spans="1:14" ht="25" hidden="1" outlineLevel="3" x14ac:dyDescent="0.25">
      <c r="A351" s="2" t="s">
        <v>629</v>
      </c>
      <c r="B351" s="4" t="s">
        <v>59</v>
      </c>
      <c r="C351" s="4" t="s">
        <v>60</v>
      </c>
      <c r="D351" s="4" t="s">
        <v>441</v>
      </c>
      <c r="E351" s="9" t="s">
        <v>442</v>
      </c>
      <c r="F351" s="11" t="s">
        <v>153</v>
      </c>
      <c r="G351" s="61">
        <v>41.19</v>
      </c>
      <c r="H351" s="32">
        <v>0.34140000000000015</v>
      </c>
      <c r="I351" s="13">
        <v>6.8318440980000004</v>
      </c>
      <c r="J351" s="13">
        <v>281.40365839662002</v>
      </c>
      <c r="K351" s="13">
        <v>1.9124176705880993</v>
      </c>
      <c r="L351" s="13">
        <v>78.772483851523816</v>
      </c>
      <c r="M351" s="13">
        <v>8.7442617685880997</v>
      </c>
      <c r="N351" s="13">
        <v>360.17614224814383</v>
      </c>
    </row>
    <row r="352" spans="1:14" ht="25" hidden="1" outlineLevel="3" x14ac:dyDescent="0.25">
      <c r="A352" s="1" t="s">
        <v>630</v>
      </c>
      <c r="B352" s="3" t="s">
        <v>59</v>
      </c>
      <c r="C352" s="3" t="s">
        <v>60</v>
      </c>
      <c r="D352" s="3" t="s">
        <v>448</v>
      </c>
      <c r="E352" s="8" t="s">
        <v>449</v>
      </c>
      <c r="F352" s="10" t="s">
        <v>153</v>
      </c>
      <c r="G352" s="62">
        <v>77.540000000000006</v>
      </c>
      <c r="H352" s="31">
        <v>0.34139999999999993</v>
      </c>
      <c r="I352" s="12">
        <v>9.6989148988</v>
      </c>
      <c r="J352" s="12">
        <v>752.05386125295206</v>
      </c>
      <c r="K352" s="12">
        <v>2.5008538769228998</v>
      </c>
      <c r="L352" s="12">
        <v>193.91620961660169</v>
      </c>
      <c r="M352" s="12">
        <v>12.1997687757229</v>
      </c>
      <c r="N352" s="12">
        <v>945.97007086955375</v>
      </c>
    </row>
    <row r="353" spans="1:14" ht="25" hidden="1" outlineLevel="3" x14ac:dyDescent="0.25">
      <c r="A353" s="2" t="s">
        <v>631</v>
      </c>
      <c r="B353" s="4" t="s">
        <v>59</v>
      </c>
      <c r="C353" s="4" t="s">
        <v>60</v>
      </c>
      <c r="D353" s="4" t="s">
        <v>448</v>
      </c>
      <c r="E353" s="9" t="s">
        <v>449</v>
      </c>
      <c r="F353" s="11" t="s">
        <v>153</v>
      </c>
      <c r="G353" s="61">
        <v>33.76</v>
      </c>
      <c r="H353" s="32">
        <v>0.34139999999999993</v>
      </c>
      <c r="I353" s="13">
        <v>9.6989148988</v>
      </c>
      <c r="J353" s="13">
        <v>327.435366983488</v>
      </c>
      <c r="K353" s="13">
        <v>2.5008538769228998</v>
      </c>
      <c r="L353" s="13">
        <v>84.4288268849171</v>
      </c>
      <c r="M353" s="13">
        <v>12.1997687757229</v>
      </c>
      <c r="N353" s="13">
        <v>411.8641938684051</v>
      </c>
    </row>
    <row r="354" spans="1:14" ht="25" hidden="1" outlineLevel="3" x14ac:dyDescent="0.25">
      <c r="A354" s="1" t="s">
        <v>632</v>
      </c>
      <c r="B354" s="3" t="s">
        <v>59</v>
      </c>
      <c r="C354" s="3" t="s">
        <v>60</v>
      </c>
      <c r="D354" s="3" t="s">
        <v>448</v>
      </c>
      <c r="E354" s="8" t="s">
        <v>449</v>
      </c>
      <c r="F354" s="10" t="s">
        <v>153</v>
      </c>
      <c r="G354" s="62">
        <v>77.540000000000006</v>
      </c>
      <c r="H354" s="31">
        <v>0.34139999999999993</v>
      </c>
      <c r="I354" s="12">
        <v>9.6989148988</v>
      </c>
      <c r="J354" s="12">
        <v>752.05386125295206</v>
      </c>
      <c r="K354" s="12">
        <v>2.5008538769228998</v>
      </c>
      <c r="L354" s="12">
        <v>193.91620961660169</v>
      </c>
      <c r="M354" s="12">
        <v>12.1997687757229</v>
      </c>
      <c r="N354" s="12">
        <v>945.97007086955375</v>
      </c>
    </row>
    <row r="355" spans="1:14" ht="25" hidden="1" outlineLevel="3" x14ac:dyDescent="0.25">
      <c r="A355" s="2" t="s">
        <v>633</v>
      </c>
      <c r="B355" s="4" t="s">
        <v>59</v>
      </c>
      <c r="C355" s="4" t="s">
        <v>60</v>
      </c>
      <c r="D355" s="4" t="s">
        <v>448</v>
      </c>
      <c r="E355" s="9" t="s">
        <v>449</v>
      </c>
      <c r="F355" s="11" t="s">
        <v>153</v>
      </c>
      <c r="G355" s="61">
        <v>43.79</v>
      </c>
      <c r="H355" s="32">
        <v>0.34139999999999993</v>
      </c>
      <c r="I355" s="13">
        <v>9.6989148988</v>
      </c>
      <c r="J355" s="13">
        <v>424.71548341845198</v>
      </c>
      <c r="K355" s="13">
        <v>2.5008538769228998</v>
      </c>
      <c r="L355" s="13">
        <v>109.5123912704538</v>
      </c>
      <c r="M355" s="13">
        <v>12.1997687757229</v>
      </c>
      <c r="N355" s="13">
        <v>534.22787468890579</v>
      </c>
    </row>
    <row r="356" spans="1:14" ht="37.5" hidden="1" outlineLevel="3" x14ac:dyDescent="0.25">
      <c r="A356" s="1" t="s">
        <v>634</v>
      </c>
      <c r="B356" s="3" t="s">
        <v>59</v>
      </c>
      <c r="C356" s="3" t="s">
        <v>60</v>
      </c>
      <c r="D356" s="3" t="s">
        <v>455</v>
      </c>
      <c r="E356" s="8" t="s">
        <v>456</v>
      </c>
      <c r="F356" s="10" t="s">
        <v>153</v>
      </c>
      <c r="G356" s="62">
        <v>27</v>
      </c>
      <c r="H356" s="31">
        <v>0.34139999999999993</v>
      </c>
      <c r="I356" s="12">
        <v>68.261458307999987</v>
      </c>
      <c r="J356" s="12">
        <v>1843.0593743159998</v>
      </c>
      <c r="K356" s="12">
        <v>4.070017093815693</v>
      </c>
      <c r="L356" s="12">
        <v>109.89046153302365</v>
      </c>
      <c r="M356" s="12">
        <v>72.33147540181568</v>
      </c>
      <c r="N356" s="12">
        <v>1952.9498358490234</v>
      </c>
    </row>
    <row r="357" spans="1:14" ht="37.5" hidden="1" outlineLevel="3" x14ac:dyDescent="0.25">
      <c r="A357" s="2" t="s">
        <v>635</v>
      </c>
      <c r="B357" s="4" t="s">
        <v>59</v>
      </c>
      <c r="C357" s="4" t="s">
        <v>60</v>
      </c>
      <c r="D357" s="4" t="s">
        <v>465</v>
      </c>
      <c r="E357" s="9" t="s">
        <v>466</v>
      </c>
      <c r="F357" s="11" t="s">
        <v>153</v>
      </c>
      <c r="G357" s="61">
        <v>34.200000000000003</v>
      </c>
      <c r="H357" s="32">
        <v>0.34139999999999993</v>
      </c>
      <c r="I357" s="13">
        <v>16.944928319399999</v>
      </c>
      <c r="J357" s="13">
        <v>579.51654852347997</v>
      </c>
      <c r="K357" s="13">
        <v>12.231002786185016</v>
      </c>
      <c r="L357" s="13">
        <v>418.30029528752766</v>
      </c>
      <c r="M357" s="13">
        <v>29.175931105585015</v>
      </c>
      <c r="N357" s="13">
        <v>997.81684381100763</v>
      </c>
    </row>
    <row r="358" spans="1:14" ht="37.5" hidden="1" outlineLevel="3" x14ac:dyDescent="0.25">
      <c r="A358" s="1" t="s">
        <v>636</v>
      </c>
      <c r="B358" s="3" t="s">
        <v>59</v>
      </c>
      <c r="C358" s="3" t="s">
        <v>60</v>
      </c>
      <c r="D358" s="3" t="s">
        <v>468</v>
      </c>
      <c r="E358" s="8" t="s">
        <v>469</v>
      </c>
      <c r="F358" s="10" t="s">
        <v>153</v>
      </c>
      <c r="G358" s="62">
        <v>918.62</v>
      </c>
      <c r="H358" s="31">
        <v>0.3413999999999997</v>
      </c>
      <c r="I358" s="12">
        <v>11.9675294794</v>
      </c>
      <c r="J358" s="12">
        <v>10993.611930366427</v>
      </c>
      <c r="K358" s="12">
        <v>11.544493878794416</v>
      </c>
      <c r="L358" s="12">
        <v>10605.002966938126</v>
      </c>
      <c r="M358" s="12">
        <v>23.512023358194416</v>
      </c>
      <c r="N358" s="12">
        <v>21598.614897304553</v>
      </c>
    </row>
    <row r="359" spans="1:14" ht="37.5" hidden="1" outlineLevel="3" x14ac:dyDescent="0.25">
      <c r="A359" s="2" t="s">
        <v>637</v>
      </c>
      <c r="B359" s="4" t="s">
        <v>59</v>
      </c>
      <c r="C359" s="4" t="s">
        <v>60</v>
      </c>
      <c r="D359" s="4" t="s">
        <v>638</v>
      </c>
      <c r="E359" s="9" t="s">
        <v>639</v>
      </c>
      <c r="F359" s="11" t="s">
        <v>153</v>
      </c>
      <c r="G359" s="61">
        <v>3.6</v>
      </c>
      <c r="H359" s="32">
        <v>0.3413999999999997</v>
      </c>
      <c r="I359" s="13">
        <v>10.427065719399998</v>
      </c>
      <c r="J359" s="13">
        <v>37.537436589839992</v>
      </c>
      <c r="K359" s="13">
        <v>11.005094022987514</v>
      </c>
      <c r="L359" s="13">
        <v>39.618338482755057</v>
      </c>
      <c r="M359" s="13">
        <v>21.432159742387512</v>
      </c>
      <c r="N359" s="13">
        <v>77.155775072595048</v>
      </c>
    </row>
    <row r="360" spans="1:14" hidden="1" outlineLevel="2" collapsed="1" x14ac:dyDescent="0.25">
      <c r="A360" s="14" t="s">
        <v>640</v>
      </c>
      <c r="B360" s="50"/>
      <c r="C360" s="51"/>
      <c r="D360" s="51"/>
      <c r="E360" s="51" t="s">
        <v>471</v>
      </c>
      <c r="F360" s="15"/>
      <c r="G360" s="60"/>
      <c r="H360" s="30">
        <v>0.34140000000000015</v>
      </c>
      <c r="I360" s="16"/>
      <c r="J360" s="16">
        <v>54676.907633338888</v>
      </c>
      <c r="K360" s="16"/>
      <c r="L360" s="16">
        <v>13596.765417866765</v>
      </c>
      <c r="M360" s="16"/>
      <c r="N360" s="16">
        <v>68273.673051205653</v>
      </c>
    </row>
    <row r="361" spans="1:14" ht="25" hidden="1" outlineLevel="3" x14ac:dyDescent="0.25">
      <c r="A361" s="1" t="s">
        <v>641</v>
      </c>
      <c r="B361" s="3" t="s">
        <v>59</v>
      </c>
      <c r="C361" s="3" t="s">
        <v>60</v>
      </c>
      <c r="D361" s="3" t="s">
        <v>473</v>
      </c>
      <c r="E361" s="8" t="s">
        <v>474</v>
      </c>
      <c r="F361" s="10" t="s">
        <v>206</v>
      </c>
      <c r="G361" s="62">
        <v>3</v>
      </c>
      <c r="H361" s="31">
        <v>0.34139999999999993</v>
      </c>
      <c r="I361" s="12">
        <v>1233.403993312</v>
      </c>
      <c r="J361" s="12">
        <v>3700.2119799359998</v>
      </c>
      <c r="K361" s="12">
        <v>304.05969871834941</v>
      </c>
      <c r="L361" s="12">
        <v>912.17909615504868</v>
      </c>
      <c r="M361" s="12">
        <v>1537.4636920303494</v>
      </c>
      <c r="N361" s="12">
        <v>4612.3910760910485</v>
      </c>
    </row>
    <row r="362" spans="1:14" ht="25" hidden="1" outlineLevel="3" x14ac:dyDescent="0.25">
      <c r="A362" s="2" t="s">
        <v>642</v>
      </c>
      <c r="B362" s="4" t="s">
        <v>59</v>
      </c>
      <c r="C362" s="4" t="s">
        <v>60</v>
      </c>
      <c r="D362" s="4" t="s">
        <v>476</v>
      </c>
      <c r="E362" s="9" t="s">
        <v>477</v>
      </c>
      <c r="F362" s="11" t="s">
        <v>206</v>
      </c>
      <c r="G362" s="61">
        <v>48</v>
      </c>
      <c r="H362" s="32">
        <v>0.34140000000000015</v>
      </c>
      <c r="I362" s="13">
        <v>45.257870191999999</v>
      </c>
      <c r="J362" s="13">
        <v>2172.3777692160002</v>
      </c>
      <c r="K362" s="13">
        <v>10.111295478852981</v>
      </c>
      <c r="L362" s="13">
        <v>485.34218298494307</v>
      </c>
      <c r="M362" s="13">
        <v>55.369165670852979</v>
      </c>
      <c r="N362" s="13">
        <v>2657.7199522009432</v>
      </c>
    </row>
    <row r="363" spans="1:14" ht="25" hidden="1" outlineLevel="3" x14ac:dyDescent="0.25">
      <c r="A363" s="1" t="s">
        <v>643</v>
      </c>
      <c r="B363" s="3" t="s">
        <v>59</v>
      </c>
      <c r="C363" s="3" t="s">
        <v>60</v>
      </c>
      <c r="D363" s="3" t="s">
        <v>473</v>
      </c>
      <c r="E363" s="8" t="s">
        <v>474</v>
      </c>
      <c r="F363" s="10" t="s">
        <v>206</v>
      </c>
      <c r="G363" s="62">
        <v>5</v>
      </c>
      <c r="H363" s="31">
        <v>0.34139999999999993</v>
      </c>
      <c r="I363" s="12">
        <v>1233.403993312</v>
      </c>
      <c r="J363" s="12">
        <v>6167.0199665600003</v>
      </c>
      <c r="K363" s="12">
        <v>304.05969871834941</v>
      </c>
      <c r="L363" s="12">
        <v>1520.2984935917466</v>
      </c>
      <c r="M363" s="12">
        <v>1537.4636920303494</v>
      </c>
      <c r="N363" s="12">
        <v>7687.3184601517469</v>
      </c>
    </row>
    <row r="364" spans="1:14" ht="25" hidden="1" outlineLevel="3" x14ac:dyDescent="0.25">
      <c r="A364" s="2" t="s">
        <v>644</v>
      </c>
      <c r="B364" s="4" t="s">
        <v>59</v>
      </c>
      <c r="C364" s="4" t="s">
        <v>60</v>
      </c>
      <c r="D364" s="4" t="s">
        <v>476</v>
      </c>
      <c r="E364" s="9" t="s">
        <v>477</v>
      </c>
      <c r="F364" s="11" t="s">
        <v>206</v>
      </c>
      <c r="G364" s="61">
        <v>140</v>
      </c>
      <c r="H364" s="32">
        <v>0.34140000000000015</v>
      </c>
      <c r="I364" s="13">
        <v>45.257870191999999</v>
      </c>
      <c r="J364" s="13">
        <v>6336.1018268799999</v>
      </c>
      <c r="K364" s="13">
        <v>10.111295478852981</v>
      </c>
      <c r="L364" s="13">
        <v>1415.5813670394173</v>
      </c>
      <c r="M364" s="13">
        <v>55.369165670852979</v>
      </c>
      <c r="N364" s="13">
        <v>7751.6831939194171</v>
      </c>
    </row>
    <row r="365" spans="1:14" ht="25" hidden="1" outlineLevel="3" x14ac:dyDescent="0.25">
      <c r="A365" s="1" t="s">
        <v>645</v>
      </c>
      <c r="B365" s="3" t="s">
        <v>59</v>
      </c>
      <c r="C365" s="3" t="s">
        <v>60</v>
      </c>
      <c r="D365" s="3" t="s">
        <v>480</v>
      </c>
      <c r="E365" s="8" t="s">
        <v>481</v>
      </c>
      <c r="F365" s="10" t="s">
        <v>206</v>
      </c>
      <c r="G365" s="62">
        <v>1</v>
      </c>
      <c r="H365" s="31">
        <v>0.3413999999999997</v>
      </c>
      <c r="I365" s="12">
        <v>3403.7930565439992</v>
      </c>
      <c r="J365" s="12">
        <v>3403.7930565439992</v>
      </c>
      <c r="K365" s="12">
        <v>50.306392006572423</v>
      </c>
      <c r="L365" s="12">
        <v>50.306392006572423</v>
      </c>
      <c r="M365" s="12">
        <v>3454.0994485505717</v>
      </c>
      <c r="N365" s="12">
        <v>3454.0994485505717</v>
      </c>
    </row>
    <row r="366" spans="1:14" ht="25" hidden="1" outlineLevel="3" x14ac:dyDescent="0.25">
      <c r="A366" s="2" t="s">
        <v>646</v>
      </c>
      <c r="B366" s="4" t="s">
        <v>59</v>
      </c>
      <c r="C366" s="4" t="s">
        <v>60</v>
      </c>
      <c r="D366" s="4" t="s">
        <v>480</v>
      </c>
      <c r="E366" s="9" t="s">
        <v>481</v>
      </c>
      <c r="F366" s="11" t="s">
        <v>206</v>
      </c>
      <c r="G366" s="61">
        <v>1</v>
      </c>
      <c r="H366" s="32">
        <v>0.3413999999999997</v>
      </c>
      <c r="I366" s="13">
        <v>3403.7930565439992</v>
      </c>
      <c r="J366" s="13">
        <v>3403.7930565439992</v>
      </c>
      <c r="K366" s="13">
        <v>50.306392006572423</v>
      </c>
      <c r="L366" s="13">
        <v>50.306392006572423</v>
      </c>
      <c r="M366" s="13">
        <v>3454.0994485505717</v>
      </c>
      <c r="N366" s="13">
        <v>3454.0994485505717</v>
      </c>
    </row>
    <row r="367" spans="1:14" ht="25" hidden="1" outlineLevel="3" x14ac:dyDescent="0.25">
      <c r="A367" s="1" t="s">
        <v>647</v>
      </c>
      <c r="B367" s="3" t="s">
        <v>59</v>
      </c>
      <c r="C367" s="3" t="s">
        <v>60</v>
      </c>
      <c r="D367" s="3" t="s">
        <v>484</v>
      </c>
      <c r="E367" s="8" t="s">
        <v>485</v>
      </c>
      <c r="F367" s="10" t="s">
        <v>206</v>
      </c>
      <c r="G367" s="62">
        <v>17</v>
      </c>
      <c r="H367" s="31">
        <v>0.34140000000000015</v>
      </c>
      <c r="I367" s="12">
        <v>21.954532832000002</v>
      </c>
      <c r="J367" s="12">
        <v>373.22705814400001</v>
      </c>
      <c r="K367" s="12">
        <v>13.372212788958326</v>
      </c>
      <c r="L367" s="12">
        <v>227.3276174122916</v>
      </c>
      <c r="M367" s="12">
        <v>35.326745620958327</v>
      </c>
      <c r="N367" s="12">
        <v>600.55467555629161</v>
      </c>
    </row>
    <row r="368" spans="1:14" hidden="1" outlineLevel="3" x14ac:dyDescent="0.25">
      <c r="A368" s="2" t="s">
        <v>648</v>
      </c>
      <c r="B368" s="4" t="s">
        <v>59</v>
      </c>
      <c r="C368" s="4" t="s">
        <v>458</v>
      </c>
      <c r="D368" s="4" t="s">
        <v>487</v>
      </c>
      <c r="E368" s="9" t="s">
        <v>488</v>
      </c>
      <c r="F368" s="11" t="s">
        <v>206</v>
      </c>
      <c r="G368" s="61">
        <v>8</v>
      </c>
      <c r="H368" s="32">
        <v>0.34139999999999993</v>
      </c>
      <c r="I368" s="13">
        <v>664.62345800000003</v>
      </c>
      <c r="J368" s="13">
        <v>5316.9876640000002</v>
      </c>
      <c r="K368" s="13"/>
      <c r="L368" s="13"/>
      <c r="M368" s="13">
        <v>664.62345800000003</v>
      </c>
      <c r="N368" s="13">
        <v>5316.9876640000002</v>
      </c>
    </row>
    <row r="369" spans="1:14" ht="25" hidden="1" outlineLevel="3" x14ac:dyDescent="0.25">
      <c r="A369" s="1" t="s">
        <v>649</v>
      </c>
      <c r="B369" s="3" t="s">
        <v>59</v>
      </c>
      <c r="C369" s="3" t="s">
        <v>60</v>
      </c>
      <c r="D369" s="3" t="s">
        <v>490</v>
      </c>
      <c r="E369" s="8" t="s">
        <v>491</v>
      </c>
      <c r="F369" s="10" t="s">
        <v>206</v>
      </c>
      <c r="G369" s="62">
        <v>123</v>
      </c>
      <c r="H369" s="31">
        <v>0.3413999999999997</v>
      </c>
      <c r="I369" s="12">
        <v>12.222407551999998</v>
      </c>
      <c r="J369" s="12">
        <v>1503.3561288959997</v>
      </c>
      <c r="K369" s="12">
        <v>11.754013221537628</v>
      </c>
      <c r="L369" s="12">
        <v>1445.7436262491281</v>
      </c>
      <c r="M369" s="12">
        <v>23.976420773537626</v>
      </c>
      <c r="N369" s="12">
        <v>2949.0997551451278</v>
      </c>
    </row>
    <row r="370" spans="1:14" ht="25" hidden="1" outlineLevel="3" x14ac:dyDescent="0.25">
      <c r="A370" s="2" t="s">
        <v>650</v>
      </c>
      <c r="B370" s="4" t="s">
        <v>59</v>
      </c>
      <c r="C370" s="4" t="s">
        <v>60</v>
      </c>
      <c r="D370" s="4" t="s">
        <v>493</v>
      </c>
      <c r="E370" s="9" t="s">
        <v>494</v>
      </c>
      <c r="F370" s="11" t="s">
        <v>206</v>
      </c>
      <c r="G370" s="61">
        <v>5</v>
      </c>
      <c r="H370" s="32">
        <v>0.34139999999999993</v>
      </c>
      <c r="I370" s="13">
        <v>9.1977115199999986</v>
      </c>
      <c r="J370" s="13">
        <v>45.988557599999993</v>
      </c>
      <c r="K370" s="13">
        <v>10.8860698171938</v>
      </c>
      <c r="L370" s="13">
        <v>54.430349085968999</v>
      </c>
      <c r="M370" s="13">
        <v>20.083781337193798</v>
      </c>
      <c r="N370" s="13">
        <v>100.41890668596899</v>
      </c>
    </row>
    <row r="371" spans="1:14" ht="25" hidden="1" outlineLevel="3" x14ac:dyDescent="0.25">
      <c r="A371" s="1" t="s">
        <v>651</v>
      </c>
      <c r="B371" s="3" t="s">
        <v>59</v>
      </c>
      <c r="C371" s="3" t="s">
        <v>60</v>
      </c>
      <c r="D371" s="3" t="s">
        <v>476</v>
      </c>
      <c r="E371" s="8" t="s">
        <v>477</v>
      </c>
      <c r="F371" s="10" t="s">
        <v>206</v>
      </c>
      <c r="G371" s="62">
        <v>8</v>
      </c>
      <c r="H371" s="31">
        <v>0.34140000000000015</v>
      </c>
      <c r="I371" s="12">
        <v>45.257870191999999</v>
      </c>
      <c r="J371" s="12">
        <v>362.06296153599999</v>
      </c>
      <c r="K371" s="12">
        <v>10.111295478852981</v>
      </c>
      <c r="L371" s="12">
        <v>80.890363830823844</v>
      </c>
      <c r="M371" s="12">
        <v>55.369165670852979</v>
      </c>
      <c r="N371" s="12">
        <v>442.95332536682383</v>
      </c>
    </row>
    <row r="372" spans="1:14" ht="25" hidden="1" outlineLevel="3" x14ac:dyDescent="0.25">
      <c r="A372" s="2" t="s">
        <v>652</v>
      </c>
      <c r="B372" s="4" t="s">
        <v>59</v>
      </c>
      <c r="C372" s="4" t="s">
        <v>458</v>
      </c>
      <c r="D372" s="4" t="s">
        <v>616</v>
      </c>
      <c r="E372" s="9" t="s">
        <v>617</v>
      </c>
      <c r="F372" s="11" t="s">
        <v>206</v>
      </c>
      <c r="G372" s="61">
        <v>72</v>
      </c>
      <c r="H372" s="32">
        <v>0.34139999999999993</v>
      </c>
      <c r="I372" s="13">
        <v>3.205946</v>
      </c>
      <c r="J372" s="13">
        <v>230.828112</v>
      </c>
      <c r="K372" s="13"/>
      <c r="L372" s="13"/>
      <c r="M372" s="13">
        <v>3.205946</v>
      </c>
      <c r="N372" s="13">
        <v>230.828112</v>
      </c>
    </row>
    <row r="373" spans="1:14" ht="25" hidden="1" outlineLevel="3" x14ac:dyDescent="0.25">
      <c r="A373" s="1" t="s">
        <v>653</v>
      </c>
      <c r="B373" s="3" t="s">
        <v>59</v>
      </c>
      <c r="C373" s="3" t="s">
        <v>60</v>
      </c>
      <c r="D373" s="3" t="s">
        <v>420</v>
      </c>
      <c r="E373" s="8" t="s">
        <v>421</v>
      </c>
      <c r="F373" s="10" t="s">
        <v>153</v>
      </c>
      <c r="G373" s="62">
        <v>210</v>
      </c>
      <c r="H373" s="31">
        <v>0.34139999999999993</v>
      </c>
      <c r="I373" s="12">
        <v>27.613657980000003</v>
      </c>
      <c r="J373" s="12">
        <v>5798.8681758000002</v>
      </c>
      <c r="K373" s="12">
        <v>0.26969992790344932</v>
      </c>
      <c r="L373" s="12">
        <v>56.636984859725089</v>
      </c>
      <c r="M373" s="12">
        <v>27.883357907903452</v>
      </c>
      <c r="N373" s="12">
        <v>5855.5051606597253</v>
      </c>
    </row>
    <row r="374" spans="1:14" ht="37.5" hidden="1" outlineLevel="3" x14ac:dyDescent="0.25">
      <c r="A374" s="2" t="s">
        <v>654</v>
      </c>
      <c r="B374" s="4" t="s">
        <v>59</v>
      </c>
      <c r="C374" s="4" t="s">
        <v>60</v>
      </c>
      <c r="D374" s="4" t="s">
        <v>423</v>
      </c>
      <c r="E374" s="9" t="s">
        <v>424</v>
      </c>
      <c r="F374" s="11" t="s">
        <v>153</v>
      </c>
      <c r="G374" s="61">
        <v>18</v>
      </c>
      <c r="H374" s="32">
        <v>0.3413999999999997</v>
      </c>
      <c r="I374" s="13">
        <v>46.195815972600002</v>
      </c>
      <c r="J374" s="13">
        <v>831.52468750680009</v>
      </c>
      <c r="K374" s="13">
        <v>8.9650480508637997E-2</v>
      </c>
      <c r="L374" s="13">
        <v>1.6137086491554555</v>
      </c>
      <c r="M374" s="13">
        <v>46.28546645310864</v>
      </c>
      <c r="N374" s="13">
        <v>833.13839615595555</v>
      </c>
    </row>
    <row r="375" spans="1:14" ht="25" hidden="1" outlineLevel="3" x14ac:dyDescent="0.25">
      <c r="A375" s="1" t="s">
        <v>655</v>
      </c>
      <c r="B375" s="3" t="s">
        <v>59</v>
      </c>
      <c r="C375" s="3" t="s">
        <v>458</v>
      </c>
      <c r="D375" s="3" t="s">
        <v>499</v>
      </c>
      <c r="E375" s="8" t="s">
        <v>500</v>
      </c>
      <c r="F375" s="10" t="s">
        <v>206</v>
      </c>
      <c r="G375" s="62">
        <v>1</v>
      </c>
      <c r="H375" s="31">
        <v>0.34139999999999993</v>
      </c>
      <c r="I375" s="12">
        <v>41.985819999999997</v>
      </c>
      <c r="J375" s="12">
        <v>41.985819999999997</v>
      </c>
      <c r="K375" s="12"/>
      <c r="L375" s="12"/>
      <c r="M375" s="12">
        <v>41.985819999999997</v>
      </c>
      <c r="N375" s="12">
        <v>41.985819999999997</v>
      </c>
    </row>
    <row r="376" spans="1:14" ht="25" hidden="1" outlineLevel="3" x14ac:dyDescent="0.25">
      <c r="A376" s="2" t="s">
        <v>656</v>
      </c>
      <c r="B376" s="4" t="s">
        <v>59</v>
      </c>
      <c r="C376" s="4" t="s">
        <v>60</v>
      </c>
      <c r="D376" s="4" t="s">
        <v>476</v>
      </c>
      <c r="E376" s="9" t="s">
        <v>477</v>
      </c>
      <c r="F376" s="11" t="s">
        <v>206</v>
      </c>
      <c r="G376" s="61">
        <v>7</v>
      </c>
      <c r="H376" s="32">
        <v>0.34140000000000015</v>
      </c>
      <c r="I376" s="13">
        <v>45.257870191999999</v>
      </c>
      <c r="J376" s="13">
        <v>316.805091344</v>
      </c>
      <c r="K376" s="13">
        <v>10.111295478852981</v>
      </c>
      <c r="L376" s="13">
        <v>70.779068351970864</v>
      </c>
      <c r="M376" s="13">
        <v>55.369165670852979</v>
      </c>
      <c r="N376" s="13">
        <v>387.58415969597087</v>
      </c>
    </row>
    <row r="377" spans="1:14" ht="25" hidden="1" outlineLevel="3" x14ac:dyDescent="0.25">
      <c r="A377" s="1" t="s">
        <v>657</v>
      </c>
      <c r="B377" s="3" t="s">
        <v>59</v>
      </c>
      <c r="C377" s="3" t="s">
        <v>60</v>
      </c>
      <c r="D377" s="3" t="s">
        <v>476</v>
      </c>
      <c r="E377" s="8" t="s">
        <v>477</v>
      </c>
      <c r="F377" s="10" t="s">
        <v>206</v>
      </c>
      <c r="G377" s="62">
        <v>1</v>
      </c>
      <c r="H377" s="31">
        <v>0.34140000000000015</v>
      </c>
      <c r="I377" s="12">
        <v>45.257870191999999</v>
      </c>
      <c r="J377" s="12">
        <v>45.257870191999999</v>
      </c>
      <c r="K377" s="12">
        <v>10.111295478852981</v>
      </c>
      <c r="L377" s="12">
        <v>10.111295478852981</v>
      </c>
      <c r="M377" s="12">
        <v>55.369165670852979</v>
      </c>
      <c r="N377" s="12">
        <v>55.369165670852979</v>
      </c>
    </row>
    <row r="378" spans="1:14" ht="25" hidden="1" outlineLevel="3" x14ac:dyDescent="0.25">
      <c r="A378" s="2" t="s">
        <v>658</v>
      </c>
      <c r="B378" s="4" t="s">
        <v>59</v>
      </c>
      <c r="C378" s="4" t="s">
        <v>60</v>
      </c>
      <c r="D378" s="4" t="s">
        <v>507</v>
      </c>
      <c r="E378" s="9" t="s">
        <v>508</v>
      </c>
      <c r="F378" s="11" t="s">
        <v>206</v>
      </c>
      <c r="G378" s="61">
        <v>1</v>
      </c>
      <c r="H378" s="32">
        <v>0.34139999999999993</v>
      </c>
      <c r="I378" s="13">
        <v>158.61411127999997</v>
      </c>
      <c r="J378" s="13">
        <v>158.61411127999997</v>
      </c>
      <c r="K378" s="13">
        <v>38.395462463345694</v>
      </c>
      <c r="L378" s="13">
        <v>38.395462463345694</v>
      </c>
      <c r="M378" s="13">
        <v>197.00957374334567</v>
      </c>
      <c r="N378" s="13">
        <v>197.00957374334567</v>
      </c>
    </row>
    <row r="379" spans="1:14" ht="25" hidden="1" outlineLevel="3" x14ac:dyDescent="0.25">
      <c r="A379" s="1" t="s">
        <v>659</v>
      </c>
      <c r="B379" s="3" t="s">
        <v>59</v>
      </c>
      <c r="C379" s="3" t="s">
        <v>60</v>
      </c>
      <c r="D379" s="3" t="s">
        <v>510</v>
      </c>
      <c r="E379" s="8" t="s">
        <v>511</v>
      </c>
      <c r="F379" s="10" t="s">
        <v>206</v>
      </c>
      <c r="G379" s="62">
        <v>26</v>
      </c>
      <c r="H379" s="31">
        <v>0.34140000000000015</v>
      </c>
      <c r="I379" s="12">
        <v>13.018877216000002</v>
      </c>
      <c r="J379" s="12">
        <v>338.49080761600004</v>
      </c>
      <c r="K379" s="12">
        <v>2.3341302851280403</v>
      </c>
      <c r="L379" s="12">
        <v>60.687387413329077</v>
      </c>
      <c r="M379" s="12">
        <v>15.353007501128042</v>
      </c>
      <c r="N379" s="12">
        <v>399.17819502932912</v>
      </c>
    </row>
    <row r="380" spans="1:14" ht="25" hidden="1" outlineLevel="3" x14ac:dyDescent="0.25">
      <c r="A380" s="2" t="s">
        <v>660</v>
      </c>
      <c r="B380" s="4" t="s">
        <v>59</v>
      </c>
      <c r="C380" s="4" t="s">
        <v>60</v>
      </c>
      <c r="D380" s="4" t="s">
        <v>516</v>
      </c>
      <c r="E380" s="9" t="s">
        <v>517</v>
      </c>
      <c r="F380" s="11" t="s">
        <v>206</v>
      </c>
      <c r="G380" s="61">
        <v>2</v>
      </c>
      <c r="H380" s="32">
        <v>0.34139999999999993</v>
      </c>
      <c r="I380" s="13">
        <v>13.742267408</v>
      </c>
      <c r="J380" s="13">
        <v>27.484534816</v>
      </c>
      <c r="K380" s="13">
        <v>3.2511100399997694</v>
      </c>
      <c r="L380" s="13">
        <v>6.5022200799995389</v>
      </c>
      <c r="M380" s="13">
        <v>16.993377447999769</v>
      </c>
      <c r="N380" s="13">
        <v>33.986754895999539</v>
      </c>
    </row>
    <row r="381" spans="1:14" ht="25" hidden="1" outlineLevel="3" x14ac:dyDescent="0.25">
      <c r="A381" s="1" t="s">
        <v>661</v>
      </c>
      <c r="B381" s="3" t="s">
        <v>59</v>
      </c>
      <c r="C381" s="3" t="s">
        <v>60</v>
      </c>
      <c r="D381" s="3" t="s">
        <v>662</v>
      </c>
      <c r="E381" s="8" t="s">
        <v>663</v>
      </c>
      <c r="F381" s="10" t="s">
        <v>206</v>
      </c>
      <c r="G381" s="62">
        <v>1</v>
      </c>
      <c r="H381" s="31">
        <v>0.34139999999999993</v>
      </c>
      <c r="I381" s="12">
        <v>37.280188799999998</v>
      </c>
      <c r="J381" s="12">
        <v>37.280188799999998</v>
      </c>
      <c r="K381" s="12">
        <v>25.989265779786997</v>
      </c>
      <c r="L381" s="12">
        <v>25.989265779786997</v>
      </c>
      <c r="M381" s="12">
        <v>63.269454579786995</v>
      </c>
      <c r="N381" s="12">
        <v>63.269454579786995</v>
      </c>
    </row>
    <row r="382" spans="1:14" ht="25" hidden="1" outlineLevel="3" x14ac:dyDescent="0.25">
      <c r="A382" s="2" t="s">
        <v>664</v>
      </c>
      <c r="B382" s="4" t="s">
        <v>59</v>
      </c>
      <c r="C382" s="4" t="s">
        <v>60</v>
      </c>
      <c r="D382" s="4" t="s">
        <v>522</v>
      </c>
      <c r="E382" s="9" t="s">
        <v>523</v>
      </c>
      <c r="F382" s="11" t="s">
        <v>206</v>
      </c>
      <c r="G382" s="61">
        <v>4</v>
      </c>
      <c r="H382" s="32">
        <v>0.3413999999999997</v>
      </c>
      <c r="I382" s="13">
        <v>30.405245519999998</v>
      </c>
      <c r="J382" s="13">
        <v>121.62098207999999</v>
      </c>
      <c r="K382" s="13">
        <v>28.04879250195879</v>
      </c>
      <c r="L382" s="13">
        <v>112.19517000783516</v>
      </c>
      <c r="M382" s="13">
        <v>58.454038021958787</v>
      </c>
      <c r="N382" s="13">
        <v>233.81615208783515</v>
      </c>
    </row>
    <row r="383" spans="1:14" ht="25" hidden="1" outlineLevel="3" x14ac:dyDescent="0.25">
      <c r="A383" s="1" t="s">
        <v>665</v>
      </c>
      <c r="B383" s="3" t="s">
        <v>59</v>
      </c>
      <c r="C383" s="3" t="s">
        <v>60</v>
      </c>
      <c r="D383" s="3" t="s">
        <v>526</v>
      </c>
      <c r="E383" s="8" t="s">
        <v>527</v>
      </c>
      <c r="F383" s="10" t="s">
        <v>206</v>
      </c>
      <c r="G383" s="62">
        <v>7</v>
      </c>
      <c r="H383" s="31">
        <v>0.3413999999999997</v>
      </c>
      <c r="I383" s="12">
        <v>19.978811599999997</v>
      </c>
      <c r="J383" s="12">
        <v>139.85168119999997</v>
      </c>
      <c r="K383" s="12">
        <v>17.653086190043997</v>
      </c>
      <c r="L383" s="12">
        <v>123.57160333030799</v>
      </c>
      <c r="M383" s="12">
        <v>37.631897790043993</v>
      </c>
      <c r="N383" s="12">
        <v>263.42328453030797</v>
      </c>
    </row>
    <row r="384" spans="1:14" ht="25" hidden="1" outlineLevel="3" x14ac:dyDescent="0.25">
      <c r="A384" s="2" t="s">
        <v>666</v>
      </c>
      <c r="B384" s="4" t="s">
        <v>59</v>
      </c>
      <c r="C384" s="4" t="s">
        <v>60</v>
      </c>
      <c r="D384" s="4" t="s">
        <v>529</v>
      </c>
      <c r="E384" s="9" t="s">
        <v>530</v>
      </c>
      <c r="F384" s="11" t="s">
        <v>206</v>
      </c>
      <c r="G384" s="61">
        <v>8</v>
      </c>
      <c r="H384" s="32">
        <v>0.34140000000000015</v>
      </c>
      <c r="I384" s="13">
        <v>31.1902328</v>
      </c>
      <c r="J384" s="13">
        <v>249.5218624</v>
      </c>
      <c r="K384" s="13">
        <v>25.989265779787001</v>
      </c>
      <c r="L384" s="13">
        <v>207.91412623829601</v>
      </c>
      <c r="M384" s="13">
        <v>57.179498579787001</v>
      </c>
      <c r="N384" s="13">
        <v>457.43598863829601</v>
      </c>
    </row>
    <row r="385" spans="1:14" ht="25" hidden="1" outlineLevel="3" x14ac:dyDescent="0.25">
      <c r="A385" s="1" t="s">
        <v>667</v>
      </c>
      <c r="B385" s="3" t="s">
        <v>59</v>
      </c>
      <c r="C385" s="3" t="s">
        <v>60</v>
      </c>
      <c r="D385" s="3" t="s">
        <v>532</v>
      </c>
      <c r="E385" s="8" t="s">
        <v>533</v>
      </c>
      <c r="F385" s="10" t="s">
        <v>206</v>
      </c>
      <c r="G385" s="62">
        <v>3</v>
      </c>
      <c r="H385" s="31">
        <v>0.34140000000000037</v>
      </c>
      <c r="I385" s="12">
        <v>47.865981039999994</v>
      </c>
      <c r="J385" s="12">
        <v>143.59794311999997</v>
      </c>
      <c r="K385" s="12">
        <v>42.612588608745099</v>
      </c>
      <c r="L385" s="12">
        <v>127.83776582623534</v>
      </c>
      <c r="M385" s="12">
        <v>90.478569648745093</v>
      </c>
      <c r="N385" s="12">
        <v>271.43570894623531</v>
      </c>
    </row>
    <row r="386" spans="1:14" ht="25" hidden="1" outlineLevel="3" x14ac:dyDescent="0.25">
      <c r="A386" s="2" t="s">
        <v>668</v>
      </c>
      <c r="B386" s="4" t="s">
        <v>59</v>
      </c>
      <c r="C386" s="4" t="s">
        <v>458</v>
      </c>
      <c r="D386" s="4" t="s">
        <v>535</v>
      </c>
      <c r="E386" s="9" t="s">
        <v>536</v>
      </c>
      <c r="F386" s="11" t="s">
        <v>206</v>
      </c>
      <c r="G386" s="61">
        <v>9</v>
      </c>
      <c r="H386" s="32">
        <v>0.34140000000000015</v>
      </c>
      <c r="I386" s="13">
        <v>2.7901120000000001</v>
      </c>
      <c r="J386" s="13">
        <v>25.111008000000002</v>
      </c>
      <c r="K386" s="13"/>
      <c r="L386" s="13"/>
      <c r="M386" s="13">
        <v>2.7901120000000001</v>
      </c>
      <c r="N386" s="13">
        <v>25.111008000000002</v>
      </c>
    </row>
    <row r="387" spans="1:14" ht="25" hidden="1" outlineLevel="3" x14ac:dyDescent="0.25">
      <c r="A387" s="1" t="s">
        <v>669</v>
      </c>
      <c r="B387" s="3" t="s">
        <v>59</v>
      </c>
      <c r="C387" s="3" t="s">
        <v>458</v>
      </c>
      <c r="D387" s="3" t="s">
        <v>538</v>
      </c>
      <c r="E387" s="8" t="s">
        <v>539</v>
      </c>
      <c r="F387" s="10" t="s">
        <v>206</v>
      </c>
      <c r="G387" s="62">
        <v>35</v>
      </c>
      <c r="H387" s="31">
        <v>0.34139999999999993</v>
      </c>
      <c r="I387" s="12">
        <v>2.6559719999999998</v>
      </c>
      <c r="J387" s="12">
        <v>92.959019999999995</v>
      </c>
      <c r="K387" s="12"/>
      <c r="L387" s="12"/>
      <c r="M387" s="12">
        <v>2.6559719999999998</v>
      </c>
      <c r="N387" s="12">
        <v>92.959019999999995</v>
      </c>
    </row>
    <row r="388" spans="1:14" ht="25" hidden="1" outlineLevel="3" x14ac:dyDescent="0.25">
      <c r="A388" s="2" t="s">
        <v>670</v>
      </c>
      <c r="B388" s="4" t="s">
        <v>59</v>
      </c>
      <c r="C388" s="4" t="s">
        <v>458</v>
      </c>
      <c r="D388" s="4" t="s">
        <v>541</v>
      </c>
      <c r="E388" s="9" t="s">
        <v>542</v>
      </c>
      <c r="F388" s="11" t="s">
        <v>206</v>
      </c>
      <c r="G388" s="61">
        <v>41</v>
      </c>
      <c r="H388" s="32">
        <v>0.34139999999999993</v>
      </c>
      <c r="I388" s="13">
        <v>2.736456</v>
      </c>
      <c r="J388" s="13">
        <v>112.19469599999999</v>
      </c>
      <c r="K388" s="13"/>
      <c r="L388" s="13"/>
      <c r="M388" s="13">
        <v>2.736456</v>
      </c>
      <c r="N388" s="13">
        <v>112.19469599999999</v>
      </c>
    </row>
    <row r="389" spans="1:14" ht="25" hidden="1" outlineLevel="3" x14ac:dyDescent="0.25">
      <c r="A389" s="1" t="s">
        <v>671</v>
      </c>
      <c r="B389" s="3" t="s">
        <v>59</v>
      </c>
      <c r="C389" s="3" t="s">
        <v>458</v>
      </c>
      <c r="D389" s="3" t="s">
        <v>544</v>
      </c>
      <c r="E389" s="8" t="s">
        <v>545</v>
      </c>
      <c r="F389" s="10" t="s">
        <v>206</v>
      </c>
      <c r="G389" s="62">
        <v>8</v>
      </c>
      <c r="H389" s="31">
        <v>0.34139999999999993</v>
      </c>
      <c r="I389" s="12">
        <v>3.3534999999999999</v>
      </c>
      <c r="J389" s="12">
        <v>26.827999999999999</v>
      </c>
      <c r="K389" s="12"/>
      <c r="L389" s="12"/>
      <c r="M389" s="12">
        <v>3.3534999999999999</v>
      </c>
      <c r="N389" s="12">
        <v>26.827999999999999</v>
      </c>
    </row>
    <row r="390" spans="1:14" ht="25" hidden="1" outlineLevel="3" x14ac:dyDescent="0.25">
      <c r="A390" s="2" t="s">
        <v>672</v>
      </c>
      <c r="B390" s="4" t="s">
        <v>59</v>
      </c>
      <c r="C390" s="4" t="s">
        <v>60</v>
      </c>
      <c r="D390" s="4" t="s">
        <v>547</v>
      </c>
      <c r="E390" s="9" t="s">
        <v>548</v>
      </c>
      <c r="F390" s="11" t="s">
        <v>206</v>
      </c>
      <c r="G390" s="61">
        <v>17</v>
      </c>
      <c r="H390" s="32">
        <v>0.34139999999999993</v>
      </c>
      <c r="I390" s="13">
        <v>89.01959647999999</v>
      </c>
      <c r="J390" s="13">
        <v>1513.3331401599999</v>
      </c>
      <c r="K390" s="13">
        <v>63.894364737853692</v>
      </c>
      <c r="L390" s="13">
        <v>1086.2042005435128</v>
      </c>
      <c r="M390" s="13">
        <v>152.91396121785368</v>
      </c>
      <c r="N390" s="13">
        <v>2599.5373407035127</v>
      </c>
    </row>
    <row r="391" spans="1:14" ht="25" hidden="1" outlineLevel="3" x14ac:dyDescent="0.25">
      <c r="A391" s="1" t="s">
        <v>673</v>
      </c>
      <c r="B391" s="3" t="s">
        <v>59</v>
      </c>
      <c r="C391" s="3" t="s">
        <v>458</v>
      </c>
      <c r="D391" s="3" t="s">
        <v>674</v>
      </c>
      <c r="E391" s="8" t="s">
        <v>675</v>
      </c>
      <c r="F391" s="10" t="s">
        <v>206</v>
      </c>
      <c r="G391" s="62">
        <v>4</v>
      </c>
      <c r="H391" s="31">
        <v>0.34139999999999993</v>
      </c>
      <c r="I391" s="12">
        <v>5.9155739999999994</v>
      </c>
      <c r="J391" s="12">
        <v>23.662295999999998</v>
      </c>
      <c r="K391" s="12"/>
      <c r="L391" s="12"/>
      <c r="M391" s="12">
        <v>5.9155739999999994</v>
      </c>
      <c r="N391" s="12">
        <v>23.662295999999998</v>
      </c>
    </row>
    <row r="392" spans="1:14" ht="25" hidden="1" outlineLevel="3" x14ac:dyDescent="0.25">
      <c r="A392" s="2" t="s">
        <v>676</v>
      </c>
      <c r="B392" s="4" t="s">
        <v>59</v>
      </c>
      <c r="C392" s="4" t="s">
        <v>60</v>
      </c>
      <c r="D392" s="4" t="s">
        <v>556</v>
      </c>
      <c r="E392" s="9" t="s">
        <v>557</v>
      </c>
      <c r="F392" s="11" t="s">
        <v>206</v>
      </c>
      <c r="G392" s="61">
        <v>3</v>
      </c>
      <c r="H392" s="32">
        <v>0.34139999999999993</v>
      </c>
      <c r="I392" s="13">
        <v>33.912738239999996</v>
      </c>
      <c r="J392" s="13">
        <v>101.73821471999999</v>
      </c>
      <c r="K392" s="13">
        <v>30.108319224130597</v>
      </c>
      <c r="L392" s="13">
        <v>90.32495767239179</v>
      </c>
      <c r="M392" s="13">
        <v>64.021057464130593</v>
      </c>
      <c r="N392" s="13">
        <v>192.06317239239178</v>
      </c>
    </row>
    <row r="393" spans="1:14" ht="25" hidden="1" outlineLevel="3" x14ac:dyDescent="0.25">
      <c r="A393" s="1" t="s">
        <v>677</v>
      </c>
      <c r="B393" s="3" t="s">
        <v>59</v>
      </c>
      <c r="C393" s="3" t="s">
        <v>60</v>
      </c>
      <c r="D393" s="3" t="s">
        <v>559</v>
      </c>
      <c r="E393" s="8" t="s">
        <v>560</v>
      </c>
      <c r="F393" s="10" t="s">
        <v>206</v>
      </c>
      <c r="G393" s="62">
        <v>38</v>
      </c>
      <c r="H393" s="31">
        <v>0.3413999999999997</v>
      </c>
      <c r="I393" s="12">
        <v>76.437264479999996</v>
      </c>
      <c r="J393" s="12">
        <v>2904.6160502399998</v>
      </c>
      <c r="K393" s="12">
        <v>56.53891215866868</v>
      </c>
      <c r="L393" s="12">
        <v>2148.4786620294099</v>
      </c>
      <c r="M393" s="12">
        <v>132.97617663866868</v>
      </c>
      <c r="N393" s="12">
        <v>5053.0947122694097</v>
      </c>
    </row>
    <row r="394" spans="1:14" ht="25" hidden="1" outlineLevel="3" x14ac:dyDescent="0.25">
      <c r="A394" s="2" t="s">
        <v>678</v>
      </c>
      <c r="B394" s="4" t="s">
        <v>59</v>
      </c>
      <c r="C394" s="4" t="s">
        <v>60</v>
      </c>
      <c r="D394" s="4" t="s">
        <v>559</v>
      </c>
      <c r="E394" s="9" t="s">
        <v>560</v>
      </c>
      <c r="F394" s="11" t="s">
        <v>206</v>
      </c>
      <c r="G394" s="61">
        <v>35</v>
      </c>
      <c r="H394" s="32">
        <v>0.3413999999999997</v>
      </c>
      <c r="I394" s="13">
        <v>76.437264479999996</v>
      </c>
      <c r="J394" s="13">
        <v>2675.3042568000001</v>
      </c>
      <c r="K394" s="13">
        <v>56.53891215866868</v>
      </c>
      <c r="L394" s="13">
        <v>1978.8619255534031</v>
      </c>
      <c r="M394" s="13">
        <v>132.97617663866868</v>
      </c>
      <c r="N394" s="13">
        <v>4654.1661823534032</v>
      </c>
    </row>
    <row r="395" spans="1:14" ht="25" hidden="1" outlineLevel="3" x14ac:dyDescent="0.25">
      <c r="A395" s="1" t="s">
        <v>679</v>
      </c>
      <c r="B395" s="3" t="s">
        <v>59</v>
      </c>
      <c r="C395" s="3" t="s">
        <v>60</v>
      </c>
      <c r="D395" s="3" t="s">
        <v>566</v>
      </c>
      <c r="E395" s="8" t="s">
        <v>567</v>
      </c>
      <c r="F395" s="10" t="s">
        <v>206</v>
      </c>
      <c r="G395" s="62">
        <v>24</v>
      </c>
      <c r="H395" s="31">
        <v>0.34139999999999993</v>
      </c>
      <c r="I395" s="12">
        <v>58.173298639999992</v>
      </c>
      <c r="J395" s="12">
        <v>1396.1591673599999</v>
      </c>
      <c r="K395" s="12">
        <v>46.780678403616598</v>
      </c>
      <c r="L395" s="12">
        <v>1122.7362816867983</v>
      </c>
      <c r="M395" s="12">
        <v>104.95397704361659</v>
      </c>
      <c r="N395" s="12">
        <v>2518.8954490467981</v>
      </c>
    </row>
    <row r="396" spans="1:14" ht="37.5" hidden="1" outlineLevel="3" x14ac:dyDescent="0.25">
      <c r="A396" s="2" t="s">
        <v>680</v>
      </c>
      <c r="B396" s="4" t="s">
        <v>59</v>
      </c>
      <c r="C396" s="4" t="s">
        <v>60</v>
      </c>
      <c r="D396" s="4" t="s">
        <v>572</v>
      </c>
      <c r="E396" s="9" t="s">
        <v>573</v>
      </c>
      <c r="F396" s="11" t="s">
        <v>206</v>
      </c>
      <c r="G396" s="61">
        <v>1</v>
      </c>
      <c r="H396" s="32">
        <v>0.34139999999999993</v>
      </c>
      <c r="I396" s="13">
        <v>1134.5568335040739</v>
      </c>
      <c r="J396" s="13">
        <v>1134.5568335040739</v>
      </c>
      <c r="K396" s="13">
        <v>35.213059533320575</v>
      </c>
      <c r="L396" s="13">
        <v>35.213059533320575</v>
      </c>
      <c r="M396" s="13">
        <v>1169.7698930373945</v>
      </c>
      <c r="N396" s="13">
        <v>1169.7698930373945</v>
      </c>
    </row>
    <row r="397" spans="1:14" ht="25" hidden="1" outlineLevel="3" x14ac:dyDescent="0.25">
      <c r="A397" s="1" t="s">
        <v>681</v>
      </c>
      <c r="B397" s="3" t="s">
        <v>59</v>
      </c>
      <c r="C397" s="3" t="s">
        <v>60</v>
      </c>
      <c r="D397" s="3" t="s">
        <v>480</v>
      </c>
      <c r="E397" s="8" t="s">
        <v>481</v>
      </c>
      <c r="F397" s="10" t="s">
        <v>206</v>
      </c>
      <c r="G397" s="62">
        <v>1</v>
      </c>
      <c r="H397" s="31">
        <v>0.3413999999999997</v>
      </c>
      <c r="I397" s="12">
        <v>3403.7930565439992</v>
      </c>
      <c r="J397" s="12">
        <v>3403.7930565439992</v>
      </c>
      <c r="K397" s="12">
        <v>50.306392006572423</v>
      </c>
      <c r="L397" s="12">
        <v>50.306392006572423</v>
      </c>
      <c r="M397" s="12">
        <v>3454.0994485505717</v>
      </c>
      <c r="N397" s="12">
        <v>3454.0994485505717</v>
      </c>
    </row>
    <row r="398" spans="1:14" hidden="1" outlineLevel="2" collapsed="1" x14ac:dyDescent="0.25">
      <c r="A398" s="14" t="s">
        <v>682</v>
      </c>
      <c r="B398" s="50"/>
      <c r="C398" s="51"/>
      <c r="D398" s="51"/>
      <c r="E398" s="51" t="s">
        <v>233</v>
      </c>
      <c r="F398" s="15"/>
      <c r="G398" s="60"/>
      <c r="H398" s="30">
        <v>0.3413999999999997</v>
      </c>
      <c r="I398" s="16"/>
      <c r="J398" s="16">
        <v>77.216134975999992</v>
      </c>
      <c r="K398" s="16"/>
      <c r="L398" s="16">
        <v>27.186883156953812</v>
      </c>
      <c r="M398" s="16"/>
      <c r="N398" s="16">
        <v>104.4030181329538</v>
      </c>
    </row>
    <row r="399" spans="1:14" ht="25" hidden="1" outlineLevel="3" x14ac:dyDescent="0.25">
      <c r="A399" s="2" t="s">
        <v>683</v>
      </c>
      <c r="B399" s="4" t="s">
        <v>59</v>
      </c>
      <c r="C399" s="4" t="s">
        <v>60</v>
      </c>
      <c r="D399" s="4" t="s">
        <v>601</v>
      </c>
      <c r="E399" s="9" t="s">
        <v>602</v>
      </c>
      <c r="F399" s="11" t="s">
        <v>206</v>
      </c>
      <c r="G399" s="61">
        <v>4</v>
      </c>
      <c r="H399" s="32">
        <v>0.3413999999999997</v>
      </c>
      <c r="I399" s="13">
        <v>19.304033743999998</v>
      </c>
      <c r="J399" s="13">
        <v>77.216134975999992</v>
      </c>
      <c r="K399" s="13">
        <v>6.7967207892384529</v>
      </c>
      <c r="L399" s="13">
        <v>27.186883156953812</v>
      </c>
      <c r="M399" s="13">
        <v>26.100754533238451</v>
      </c>
      <c r="N399" s="13">
        <v>104.4030181329538</v>
      </c>
    </row>
    <row r="400" spans="1:14" hidden="1" outlineLevel="2" collapsed="1" x14ac:dyDescent="0.25">
      <c r="A400" s="14" t="s">
        <v>684</v>
      </c>
      <c r="B400" s="50"/>
      <c r="C400" s="51"/>
      <c r="D400" s="51"/>
      <c r="E400" s="51" t="s">
        <v>299</v>
      </c>
      <c r="F400" s="15"/>
      <c r="G400" s="60"/>
      <c r="H400" s="30">
        <v>0.3413999999999997</v>
      </c>
      <c r="I400" s="16"/>
      <c r="J400" s="16">
        <v>3119.7523577279999</v>
      </c>
      <c r="K400" s="16"/>
      <c r="L400" s="16">
        <v>2870.1368254784084</v>
      </c>
      <c r="M400" s="16"/>
      <c r="N400" s="16">
        <v>5989.8891832064082</v>
      </c>
    </row>
    <row r="401" spans="1:14" ht="25" hidden="1" outlineLevel="3" x14ac:dyDescent="0.25">
      <c r="A401" s="1" t="s">
        <v>685</v>
      </c>
      <c r="B401" s="3" t="s">
        <v>59</v>
      </c>
      <c r="C401" s="3" t="s">
        <v>60</v>
      </c>
      <c r="D401" s="3" t="s">
        <v>490</v>
      </c>
      <c r="E401" s="8" t="s">
        <v>491</v>
      </c>
      <c r="F401" s="10" t="s">
        <v>206</v>
      </c>
      <c r="G401" s="62">
        <v>4</v>
      </c>
      <c r="H401" s="31">
        <v>0.34139999999999993</v>
      </c>
      <c r="I401" s="12">
        <v>12.222407551999998</v>
      </c>
      <c r="J401" s="12">
        <v>48.889630207999993</v>
      </c>
      <c r="K401" s="12">
        <v>11.754013221537628</v>
      </c>
      <c r="L401" s="12">
        <v>47.016052886150511</v>
      </c>
      <c r="M401" s="12">
        <v>23.976420773537626</v>
      </c>
      <c r="N401" s="12">
        <v>95.905683094150504</v>
      </c>
    </row>
    <row r="402" spans="1:14" ht="25" hidden="1" outlineLevel="3" x14ac:dyDescent="0.25">
      <c r="A402" s="2" t="s">
        <v>686</v>
      </c>
      <c r="B402" s="4" t="s">
        <v>59</v>
      </c>
      <c r="C402" s="4" t="s">
        <v>60</v>
      </c>
      <c r="D402" s="4" t="s">
        <v>493</v>
      </c>
      <c r="E402" s="9" t="s">
        <v>494</v>
      </c>
      <c r="F402" s="11" t="s">
        <v>206</v>
      </c>
      <c r="G402" s="61">
        <v>101</v>
      </c>
      <c r="H402" s="32">
        <v>0.34139999999999993</v>
      </c>
      <c r="I402" s="13">
        <v>9.1977115199999986</v>
      </c>
      <c r="J402" s="13">
        <v>928.9688635199999</v>
      </c>
      <c r="K402" s="13">
        <v>10.8860698171938</v>
      </c>
      <c r="L402" s="13">
        <v>1099.4930515365736</v>
      </c>
      <c r="M402" s="13">
        <v>20.083781337193798</v>
      </c>
      <c r="N402" s="13">
        <v>2028.4619150565736</v>
      </c>
    </row>
    <row r="403" spans="1:14" ht="25" hidden="1" outlineLevel="3" x14ac:dyDescent="0.25">
      <c r="A403" s="1" t="s">
        <v>687</v>
      </c>
      <c r="B403" s="3" t="s">
        <v>59</v>
      </c>
      <c r="C403" s="3" t="s">
        <v>60</v>
      </c>
      <c r="D403" s="3" t="s">
        <v>595</v>
      </c>
      <c r="E403" s="8" t="s">
        <v>596</v>
      </c>
      <c r="F403" s="10" t="s">
        <v>206</v>
      </c>
      <c r="G403" s="62">
        <v>15</v>
      </c>
      <c r="H403" s="31">
        <v>0.34139999999999993</v>
      </c>
      <c r="I403" s="12">
        <v>22.546251199999997</v>
      </c>
      <c r="J403" s="12">
        <v>338.19376799999998</v>
      </c>
      <c r="K403" s="12">
        <v>18.143449695322996</v>
      </c>
      <c r="L403" s="12">
        <v>272.15174542984494</v>
      </c>
      <c r="M403" s="12">
        <v>40.689700895322993</v>
      </c>
      <c r="N403" s="12">
        <v>610.34551342984491</v>
      </c>
    </row>
    <row r="404" spans="1:14" ht="25" hidden="1" outlineLevel="3" x14ac:dyDescent="0.25">
      <c r="A404" s="2" t="s">
        <v>688</v>
      </c>
      <c r="B404" s="4" t="s">
        <v>59</v>
      </c>
      <c r="C404" s="4" t="s">
        <v>60</v>
      </c>
      <c r="D404" s="4" t="s">
        <v>595</v>
      </c>
      <c r="E404" s="9" t="s">
        <v>596</v>
      </c>
      <c r="F404" s="11" t="s">
        <v>206</v>
      </c>
      <c r="G404" s="61">
        <v>80</v>
      </c>
      <c r="H404" s="32">
        <v>0.3413999999999997</v>
      </c>
      <c r="I404" s="13">
        <v>22.546251199999997</v>
      </c>
      <c r="J404" s="13">
        <v>1803.7000959999998</v>
      </c>
      <c r="K404" s="13">
        <v>18.143449695322996</v>
      </c>
      <c r="L404" s="13">
        <v>1451.4759756258397</v>
      </c>
      <c r="M404" s="13">
        <v>40.689700895322993</v>
      </c>
      <c r="N404" s="13">
        <v>3255.1760716258395</v>
      </c>
    </row>
    <row r="405" spans="1:14" outlineLevel="1" collapsed="1" x14ac:dyDescent="0.25">
      <c r="A405" s="37" t="s">
        <v>689</v>
      </c>
      <c r="B405" s="48"/>
      <c r="C405" s="49"/>
      <c r="D405" s="49"/>
      <c r="E405" s="49" t="s">
        <v>403</v>
      </c>
      <c r="F405" s="38"/>
      <c r="G405" s="59"/>
      <c r="H405" s="39">
        <v>0.34140000000000015</v>
      </c>
      <c r="I405" s="40"/>
      <c r="J405" s="40">
        <v>16586.331673359917</v>
      </c>
      <c r="K405" s="40"/>
      <c r="L405" s="40">
        <v>1131.3186237561906</v>
      </c>
      <c r="M405" s="40"/>
      <c r="N405" s="40">
        <v>19652.21</v>
      </c>
    </row>
    <row r="406" spans="1:14" hidden="1" outlineLevel="2" collapsed="1" x14ac:dyDescent="0.25">
      <c r="A406" s="14" t="s">
        <v>690</v>
      </c>
      <c r="B406" s="50"/>
      <c r="C406" s="51"/>
      <c r="D406" s="51"/>
      <c r="E406" s="51" t="s">
        <v>418</v>
      </c>
      <c r="F406" s="15"/>
      <c r="G406" s="60"/>
      <c r="H406" s="30">
        <v>0.34140000000000015</v>
      </c>
      <c r="I406" s="16"/>
      <c r="J406" s="16">
        <v>14863.249931983917</v>
      </c>
      <c r="K406" s="16"/>
      <c r="L406" s="16">
        <v>886.20552200742964</v>
      </c>
      <c r="M406" s="16"/>
      <c r="N406" s="16">
        <v>15749.455453991348</v>
      </c>
    </row>
    <row r="407" spans="1:14" ht="37.5" hidden="1" outlineLevel="3" x14ac:dyDescent="0.25">
      <c r="A407" s="1" t="s">
        <v>691</v>
      </c>
      <c r="B407" s="3" t="s">
        <v>59</v>
      </c>
      <c r="C407" s="3" t="s">
        <v>60</v>
      </c>
      <c r="D407" s="3" t="s">
        <v>455</v>
      </c>
      <c r="E407" s="8" t="s">
        <v>456</v>
      </c>
      <c r="F407" s="10" t="s">
        <v>153</v>
      </c>
      <c r="G407" s="62">
        <v>193.43</v>
      </c>
      <c r="H407" s="31">
        <v>0.34139999999999993</v>
      </c>
      <c r="I407" s="12">
        <v>68.261458307999987</v>
      </c>
      <c r="J407" s="12">
        <v>13203.813880516438</v>
      </c>
      <c r="K407" s="12">
        <v>4.070017093815693</v>
      </c>
      <c r="L407" s="12">
        <v>787.2634064567701</v>
      </c>
      <c r="M407" s="12">
        <v>72.33147540181568</v>
      </c>
      <c r="N407" s="12">
        <v>13991.077286973208</v>
      </c>
    </row>
    <row r="408" spans="1:14" ht="37.5" hidden="1" outlineLevel="3" x14ac:dyDescent="0.25">
      <c r="A408" s="2" t="s">
        <v>692</v>
      </c>
      <c r="B408" s="4" t="s">
        <v>59</v>
      </c>
      <c r="C408" s="4" t="s">
        <v>60</v>
      </c>
      <c r="D408" s="4" t="s">
        <v>455</v>
      </c>
      <c r="E408" s="9" t="s">
        <v>456</v>
      </c>
      <c r="F408" s="11" t="s">
        <v>153</v>
      </c>
      <c r="G408" s="61">
        <v>24.31</v>
      </c>
      <c r="H408" s="32">
        <v>0.3413999999999997</v>
      </c>
      <c r="I408" s="13">
        <v>68.261458307999987</v>
      </c>
      <c r="J408" s="13">
        <v>1659.4360514674795</v>
      </c>
      <c r="K408" s="13">
        <v>4.070017093815693</v>
      </c>
      <c r="L408" s="13">
        <v>98.942115550659537</v>
      </c>
      <c r="M408" s="13">
        <v>72.33147540181568</v>
      </c>
      <c r="N408" s="13">
        <v>1758.378167018139</v>
      </c>
    </row>
    <row r="409" spans="1:14" hidden="1" outlineLevel="2" collapsed="1" x14ac:dyDescent="0.25">
      <c r="A409" s="14" t="s">
        <v>693</v>
      </c>
      <c r="B409" s="50"/>
      <c r="C409" s="51"/>
      <c r="D409" s="51"/>
      <c r="E409" s="51" t="s">
        <v>576</v>
      </c>
      <c r="F409" s="15"/>
      <c r="G409" s="60"/>
      <c r="H409" s="30">
        <v>0.34139999999999993</v>
      </c>
      <c r="I409" s="16"/>
      <c r="J409" s="16">
        <v>1723.0817413760001</v>
      </c>
      <c r="K409" s="16"/>
      <c r="L409" s="16">
        <v>245.11310174876098</v>
      </c>
      <c r="M409" s="16"/>
      <c r="N409" s="16">
        <v>1968.1948431247611</v>
      </c>
    </row>
    <row r="410" spans="1:14" ht="25" hidden="1" outlineLevel="3" x14ac:dyDescent="0.25">
      <c r="A410" s="1" t="s">
        <v>694</v>
      </c>
      <c r="B410" s="3" t="s">
        <v>59</v>
      </c>
      <c r="C410" s="3" t="s">
        <v>60</v>
      </c>
      <c r="D410" s="3" t="s">
        <v>695</v>
      </c>
      <c r="E410" s="8" t="s">
        <v>696</v>
      </c>
      <c r="F410" s="10" t="s">
        <v>206</v>
      </c>
      <c r="G410" s="62">
        <v>3</v>
      </c>
      <c r="H410" s="31">
        <v>0.34140000000000015</v>
      </c>
      <c r="I410" s="12">
        <v>185.64739913600002</v>
      </c>
      <c r="J410" s="12">
        <v>556.94219740800008</v>
      </c>
      <c r="K410" s="12">
        <v>6.6002927810553444</v>
      </c>
      <c r="L410" s="12">
        <v>19.800878343166005</v>
      </c>
      <c r="M410" s="12">
        <v>192.24769191705536</v>
      </c>
      <c r="N410" s="12">
        <v>576.74307575116609</v>
      </c>
    </row>
    <row r="411" spans="1:14" ht="25" hidden="1" outlineLevel="3" x14ac:dyDescent="0.25">
      <c r="A411" s="2" t="s">
        <v>697</v>
      </c>
      <c r="B411" s="4" t="s">
        <v>59</v>
      </c>
      <c r="C411" s="4" t="s">
        <v>60</v>
      </c>
      <c r="D411" s="4" t="s">
        <v>695</v>
      </c>
      <c r="E411" s="9" t="s">
        <v>696</v>
      </c>
      <c r="F411" s="11" t="s">
        <v>206</v>
      </c>
      <c r="G411" s="61">
        <v>3</v>
      </c>
      <c r="H411" s="32">
        <v>0.34140000000000015</v>
      </c>
      <c r="I411" s="13">
        <v>185.64739913600002</v>
      </c>
      <c r="J411" s="13">
        <v>556.94219740800008</v>
      </c>
      <c r="K411" s="13">
        <v>6.6002927810553444</v>
      </c>
      <c r="L411" s="13">
        <v>19.800878343166005</v>
      </c>
      <c r="M411" s="13">
        <v>192.24769191705536</v>
      </c>
      <c r="N411" s="13">
        <v>576.74307575116609</v>
      </c>
    </row>
    <row r="412" spans="1:14" ht="25" hidden="1" outlineLevel="3" x14ac:dyDescent="0.25">
      <c r="A412" s="1" t="s">
        <v>698</v>
      </c>
      <c r="B412" s="3" t="s">
        <v>59</v>
      </c>
      <c r="C412" s="3" t="s">
        <v>60</v>
      </c>
      <c r="D412" s="3" t="s">
        <v>699</v>
      </c>
      <c r="E412" s="8" t="s">
        <v>700</v>
      </c>
      <c r="F412" s="10" t="s">
        <v>206</v>
      </c>
      <c r="G412" s="62">
        <v>22</v>
      </c>
      <c r="H412" s="31">
        <v>0.34139999999999993</v>
      </c>
      <c r="I412" s="12">
        <v>27.690788479999998</v>
      </c>
      <c r="J412" s="12">
        <v>609.19734655999991</v>
      </c>
      <c r="K412" s="12">
        <v>9.3414247755649491</v>
      </c>
      <c r="L412" s="12">
        <v>205.51134506242897</v>
      </c>
      <c r="M412" s="12">
        <v>37.032213255564947</v>
      </c>
      <c r="N412" s="12">
        <v>814.70869162242889</v>
      </c>
    </row>
    <row r="413" spans="1:14" x14ac:dyDescent="0.25">
      <c r="A413" s="33" t="s">
        <v>701</v>
      </c>
      <c r="B413" s="46"/>
      <c r="C413" s="47"/>
      <c r="D413" s="47"/>
      <c r="E413" s="47" t="s">
        <v>702</v>
      </c>
      <c r="F413" s="34"/>
      <c r="G413" s="58"/>
      <c r="H413" s="35">
        <v>0.34139999999999948</v>
      </c>
      <c r="I413" s="36"/>
      <c r="J413" s="36">
        <v>185688.25828146571</v>
      </c>
      <c r="K413" s="36"/>
      <c r="L413" s="36">
        <v>20764.809135587599</v>
      </c>
      <c r="M413" s="36"/>
      <c r="N413" s="36">
        <f>SUM(N414,N542,N610)</f>
        <v>204691.49</v>
      </c>
    </row>
    <row r="414" spans="1:14" outlineLevel="1" collapsed="1" x14ac:dyDescent="0.25">
      <c r="A414" s="37" t="s">
        <v>703</v>
      </c>
      <c r="B414" s="48"/>
      <c r="C414" s="49"/>
      <c r="D414" s="49"/>
      <c r="E414" s="49" t="s">
        <v>416</v>
      </c>
      <c r="F414" s="38"/>
      <c r="G414" s="59"/>
      <c r="H414" s="39">
        <v>0.34139999999999948</v>
      </c>
      <c r="I414" s="40"/>
      <c r="J414" s="40">
        <v>133870.51348818152</v>
      </c>
      <c r="K414" s="40"/>
      <c r="L414" s="40">
        <v>14767.125057380295</v>
      </c>
      <c r="M414" s="40"/>
      <c r="N414" s="40">
        <v>147644.66</v>
      </c>
    </row>
    <row r="415" spans="1:14" hidden="1" outlineLevel="2" collapsed="1" x14ac:dyDescent="0.25">
      <c r="A415" s="14" t="s">
        <v>704</v>
      </c>
      <c r="B415" s="50"/>
      <c r="C415" s="51"/>
      <c r="D415" s="51"/>
      <c r="E415" s="51" t="s">
        <v>705</v>
      </c>
      <c r="F415" s="15"/>
      <c r="G415" s="60"/>
      <c r="H415" s="30">
        <v>0.34140000000000015</v>
      </c>
      <c r="I415" s="16"/>
      <c r="J415" s="16">
        <v>4567.9870753073619</v>
      </c>
      <c r="K415" s="16"/>
      <c r="L415" s="16">
        <v>3895.655550912013</v>
      </c>
      <c r="M415" s="16"/>
      <c r="N415" s="16">
        <v>8463.6426262193763</v>
      </c>
    </row>
    <row r="416" spans="1:14" ht="37.5" hidden="1" outlineLevel="3" x14ac:dyDescent="0.25">
      <c r="A416" s="2" t="s">
        <v>706</v>
      </c>
      <c r="B416" s="4" t="s">
        <v>59</v>
      </c>
      <c r="C416" s="4" t="s">
        <v>60</v>
      </c>
      <c r="D416" s="4" t="s">
        <v>707</v>
      </c>
      <c r="E416" s="9" t="s">
        <v>708</v>
      </c>
      <c r="F416" s="11" t="s">
        <v>153</v>
      </c>
      <c r="G416" s="61">
        <v>32.94</v>
      </c>
      <c r="H416" s="32">
        <v>0.3413999999999997</v>
      </c>
      <c r="I416" s="13">
        <v>26.350394529999996</v>
      </c>
      <c r="J416" s="13">
        <v>867.98199581819983</v>
      </c>
      <c r="K416" s="13">
        <v>21.326446097215587</v>
      </c>
      <c r="L416" s="13">
        <v>702.4931344422813</v>
      </c>
      <c r="M416" s="13">
        <v>47.676840627215583</v>
      </c>
      <c r="N416" s="13">
        <v>1570.4751302604811</v>
      </c>
    </row>
    <row r="417" spans="1:14" ht="37.5" hidden="1" outlineLevel="3" x14ac:dyDescent="0.25">
      <c r="A417" s="1" t="s">
        <v>709</v>
      </c>
      <c r="B417" s="3" t="s">
        <v>59</v>
      </c>
      <c r="C417" s="3" t="s">
        <v>60</v>
      </c>
      <c r="D417" s="3" t="s">
        <v>710</v>
      </c>
      <c r="E417" s="8" t="s">
        <v>711</v>
      </c>
      <c r="F417" s="10" t="s">
        <v>153</v>
      </c>
      <c r="G417" s="62">
        <v>12.41</v>
      </c>
      <c r="H417" s="31">
        <v>0.34140000000000015</v>
      </c>
      <c r="I417" s="12">
        <v>18.972823304399999</v>
      </c>
      <c r="J417" s="12">
        <v>235.45273720760397</v>
      </c>
      <c r="K417" s="12">
        <v>15.270196102911793</v>
      </c>
      <c r="L417" s="12">
        <v>189.50313363713539</v>
      </c>
      <c r="M417" s="12">
        <v>34.243019407311792</v>
      </c>
      <c r="N417" s="12">
        <v>424.95587084473937</v>
      </c>
    </row>
    <row r="418" spans="1:14" ht="25" hidden="1" outlineLevel="3" x14ac:dyDescent="0.25">
      <c r="A418" s="2" t="s">
        <v>712</v>
      </c>
      <c r="B418" s="4" t="s">
        <v>59</v>
      </c>
      <c r="C418" s="4" t="s">
        <v>60</v>
      </c>
      <c r="D418" s="4" t="s">
        <v>713</v>
      </c>
      <c r="E418" s="9" t="s">
        <v>714</v>
      </c>
      <c r="F418" s="11" t="s">
        <v>153</v>
      </c>
      <c r="G418" s="61">
        <v>5.04</v>
      </c>
      <c r="H418" s="32">
        <v>0.34139999999999993</v>
      </c>
      <c r="I418" s="13">
        <v>62.165291625999998</v>
      </c>
      <c r="J418" s="13">
        <v>313.31306979504001</v>
      </c>
      <c r="K418" s="13">
        <v>10.725609142051496</v>
      </c>
      <c r="L418" s="13">
        <v>54.057070075939521</v>
      </c>
      <c r="M418" s="13">
        <v>72.890900768051495</v>
      </c>
      <c r="N418" s="13">
        <v>367.37013987097953</v>
      </c>
    </row>
    <row r="419" spans="1:14" ht="25" hidden="1" outlineLevel="3" x14ac:dyDescent="0.25">
      <c r="A419" s="1" t="s">
        <v>715</v>
      </c>
      <c r="B419" s="3" t="s">
        <v>59</v>
      </c>
      <c r="C419" s="3" t="s">
        <v>60</v>
      </c>
      <c r="D419" s="3" t="s">
        <v>716</v>
      </c>
      <c r="E419" s="8" t="s">
        <v>717</v>
      </c>
      <c r="F419" s="10" t="s">
        <v>153</v>
      </c>
      <c r="G419" s="62">
        <v>8.09</v>
      </c>
      <c r="H419" s="31">
        <v>0.34140000000000015</v>
      </c>
      <c r="I419" s="12">
        <v>23.456451462999997</v>
      </c>
      <c r="J419" s="12">
        <v>189.76269233566998</v>
      </c>
      <c r="K419" s="12">
        <v>10.749603793376</v>
      </c>
      <c r="L419" s="12">
        <v>86.964294688411854</v>
      </c>
      <c r="M419" s="12">
        <v>34.206055256375997</v>
      </c>
      <c r="N419" s="12">
        <v>276.72698702408184</v>
      </c>
    </row>
    <row r="420" spans="1:14" ht="37.5" hidden="1" outlineLevel="3" x14ac:dyDescent="0.25">
      <c r="A420" s="2" t="s">
        <v>718</v>
      </c>
      <c r="B420" s="4" t="s">
        <v>59</v>
      </c>
      <c r="C420" s="4" t="s">
        <v>60</v>
      </c>
      <c r="D420" s="4" t="s">
        <v>707</v>
      </c>
      <c r="E420" s="9" t="s">
        <v>708</v>
      </c>
      <c r="F420" s="11" t="s">
        <v>153</v>
      </c>
      <c r="G420" s="61">
        <v>70.86</v>
      </c>
      <c r="H420" s="32">
        <v>0.34139999999999993</v>
      </c>
      <c r="I420" s="13">
        <v>26.350394529999996</v>
      </c>
      <c r="J420" s="13">
        <v>1867.1889563957998</v>
      </c>
      <c r="K420" s="13">
        <v>21.326446097215587</v>
      </c>
      <c r="L420" s="13">
        <v>1511.1919704486963</v>
      </c>
      <c r="M420" s="13">
        <v>47.676840627215583</v>
      </c>
      <c r="N420" s="13">
        <v>3378.3809268444961</v>
      </c>
    </row>
    <row r="421" spans="1:14" ht="37.5" hidden="1" outlineLevel="3" x14ac:dyDescent="0.25">
      <c r="A421" s="1" t="s">
        <v>719</v>
      </c>
      <c r="B421" s="3" t="s">
        <v>59</v>
      </c>
      <c r="C421" s="3" t="s">
        <v>60</v>
      </c>
      <c r="D421" s="3" t="s">
        <v>710</v>
      </c>
      <c r="E421" s="8" t="s">
        <v>711</v>
      </c>
      <c r="F421" s="10" t="s">
        <v>153</v>
      </c>
      <c r="G421" s="62">
        <v>6.22</v>
      </c>
      <c r="H421" s="31">
        <v>0.34139999999999993</v>
      </c>
      <c r="I421" s="12">
        <v>18.972823304399999</v>
      </c>
      <c r="J421" s="12">
        <v>118.01096095336798</v>
      </c>
      <c r="K421" s="12">
        <v>15.270196102911793</v>
      </c>
      <c r="L421" s="12">
        <v>94.980619760111338</v>
      </c>
      <c r="M421" s="12">
        <v>34.243019407311792</v>
      </c>
      <c r="N421" s="12">
        <v>212.99158071347932</v>
      </c>
    </row>
    <row r="422" spans="1:14" ht="37.5" hidden="1" outlineLevel="3" x14ac:dyDescent="0.25">
      <c r="A422" s="2" t="s">
        <v>720</v>
      </c>
      <c r="B422" s="4" t="s">
        <v>59</v>
      </c>
      <c r="C422" s="4" t="s">
        <v>60</v>
      </c>
      <c r="D422" s="4" t="s">
        <v>721</v>
      </c>
      <c r="E422" s="9" t="s">
        <v>722</v>
      </c>
      <c r="F422" s="11" t="s">
        <v>153</v>
      </c>
      <c r="G422" s="61">
        <v>1.02</v>
      </c>
      <c r="H422" s="32">
        <v>0.34139999999999993</v>
      </c>
      <c r="I422" s="13">
        <v>24.246456920399996</v>
      </c>
      <c r="J422" s="13">
        <v>24.731386058807995</v>
      </c>
      <c r="K422" s="13">
        <v>18.298321100063692</v>
      </c>
      <c r="L422" s="13">
        <v>18.664287522064971</v>
      </c>
      <c r="M422" s="13">
        <v>42.544778020463689</v>
      </c>
      <c r="N422" s="13">
        <v>43.395673580872966</v>
      </c>
    </row>
    <row r="423" spans="1:14" ht="25" hidden="1" outlineLevel="3" x14ac:dyDescent="0.25">
      <c r="A423" s="1" t="s">
        <v>723</v>
      </c>
      <c r="B423" s="3" t="s">
        <v>59</v>
      </c>
      <c r="C423" s="3" t="s">
        <v>60</v>
      </c>
      <c r="D423" s="3" t="s">
        <v>724</v>
      </c>
      <c r="E423" s="8" t="s">
        <v>725</v>
      </c>
      <c r="F423" s="10" t="s">
        <v>153</v>
      </c>
      <c r="G423" s="62">
        <v>65.94</v>
      </c>
      <c r="H423" s="31">
        <v>0.34139999999999993</v>
      </c>
      <c r="I423" s="12">
        <v>12.634458803999998</v>
      </c>
      <c r="J423" s="12">
        <v>833.11621353575981</v>
      </c>
      <c r="K423" s="12">
        <v>18.235935006619997</v>
      </c>
      <c r="L423" s="12">
        <v>1202.4775543365226</v>
      </c>
      <c r="M423" s="12">
        <v>30.870393810619994</v>
      </c>
      <c r="N423" s="12">
        <v>2035.5937678722823</v>
      </c>
    </row>
    <row r="424" spans="1:14" ht="25" hidden="1" outlineLevel="3" x14ac:dyDescent="0.25">
      <c r="A424" s="2" t="s">
        <v>726</v>
      </c>
      <c r="B424" s="4" t="s">
        <v>221</v>
      </c>
      <c r="C424" s="4" t="s">
        <v>60</v>
      </c>
      <c r="D424" s="4" t="s">
        <v>727</v>
      </c>
      <c r="E424" s="9" t="s">
        <v>728</v>
      </c>
      <c r="F424" s="11" t="s">
        <v>153</v>
      </c>
      <c r="G424" s="61">
        <v>1.0900000000000001</v>
      </c>
      <c r="H424" s="32">
        <v>0.3413999999999997</v>
      </c>
      <c r="I424" s="13">
        <v>28.438243388</v>
      </c>
      <c r="J424" s="13">
        <v>30.997685292920004</v>
      </c>
      <c r="K424" s="13">
        <v>21.115293165559994</v>
      </c>
      <c r="L424" s="13">
        <v>23.015669550460395</v>
      </c>
      <c r="M424" s="13">
        <v>49.553536553559994</v>
      </c>
      <c r="N424" s="13">
        <v>54.013354843380398</v>
      </c>
    </row>
    <row r="425" spans="1:14" ht="25" hidden="1" outlineLevel="3" x14ac:dyDescent="0.25">
      <c r="A425" s="1" t="s">
        <v>729</v>
      </c>
      <c r="B425" s="3" t="s">
        <v>59</v>
      </c>
      <c r="C425" s="3" t="s">
        <v>60</v>
      </c>
      <c r="D425" s="3" t="s">
        <v>730</v>
      </c>
      <c r="E425" s="8" t="s">
        <v>731</v>
      </c>
      <c r="F425" s="10" t="s">
        <v>153</v>
      </c>
      <c r="G425" s="62">
        <v>6.18</v>
      </c>
      <c r="H425" s="31">
        <v>0.34139999999999993</v>
      </c>
      <c r="I425" s="12">
        <v>14.147472154399997</v>
      </c>
      <c r="J425" s="12">
        <v>87.431377914191984</v>
      </c>
      <c r="K425" s="12">
        <v>1.9915560599334992</v>
      </c>
      <c r="L425" s="12">
        <v>12.307816450389026</v>
      </c>
      <c r="M425" s="12">
        <v>16.139028214333496</v>
      </c>
      <c r="N425" s="12">
        <v>99.73919436458101</v>
      </c>
    </row>
    <row r="426" spans="1:14" hidden="1" outlineLevel="2" collapsed="1" x14ac:dyDescent="0.25">
      <c r="A426" s="14" t="s">
        <v>732</v>
      </c>
      <c r="B426" s="50"/>
      <c r="C426" s="51"/>
      <c r="D426" s="51"/>
      <c r="E426" s="51" t="s">
        <v>733</v>
      </c>
      <c r="F426" s="15"/>
      <c r="G426" s="60"/>
      <c r="H426" s="30">
        <v>0.34139999999999993</v>
      </c>
      <c r="I426" s="16"/>
      <c r="J426" s="16">
        <v>2071.4615040529998</v>
      </c>
      <c r="K426" s="16"/>
      <c r="L426" s="16">
        <v>717.72321148817889</v>
      </c>
      <c r="M426" s="16"/>
      <c r="N426" s="16">
        <v>2789.1847155411783</v>
      </c>
    </row>
    <row r="427" spans="1:14" ht="25" hidden="1" outlineLevel="3" x14ac:dyDescent="0.25">
      <c r="A427" s="2" t="s">
        <v>734</v>
      </c>
      <c r="B427" s="4" t="s">
        <v>59</v>
      </c>
      <c r="C427" s="4" t="s">
        <v>458</v>
      </c>
      <c r="D427" s="4" t="s">
        <v>735</v>
      </c>
      <c r="E427" s="9" t="s">
        <v>736</v>
      </c>
      <c r="F427" s="11" t="s">
        <v>206</v>
      </c>
      <c r="G427" s="61">
        <v>1</v>
      </c>
      <c r="H427" s="32">
        <v>0.34139999999999993</v>
      </c>
      <c r="I427" s="13">
        <v>12.086013999999999</v>
      </c>
      <c r="J427" s="13">
        <v>12.086013999999999</v>
      </c>
      <c r="K427" s="13"/>
      <c r="L427" s="13"/>
      <c r="M427" s="13">
        <v>12.086013999999999</v>
      </c>
      <c r="N427" s="13">
        <v>12.086013999999999</v>
      </c>
    </row>
    <row r="428" spans="1:14" hidden="1" outlineLevel="3" x14ac:dyDescent="0.25">
      <c r="A428" s="1" t="s">
        <v>737</v>
      </c>
      <c r="B428" s="3" t="s">
        <v>59</v>
      </c>
      <c r="C428" s="3" t="s">
        <v>458</v>
      </c>
      <c r="D428" s="3" t="s">
        <v>738</v>
      </c>
      <c r="E428" s="8" t="s">
        <v>739</v>
      </c>
      <c r="F428" s="10" t="s">
        <v>206</v>
      </c>
      <c r="G428" s="62">
        <v>1</v>
      </c>
      <c r="H428" s="31">
        <v>0.34139999999999993</v>
      </c>
      <c r="I428" s="12">
        <v>180.10977800000001</v>
      </c>
      <c r="J428" s="12">
        <v>180.10977800000001</v>
      </c>
      <c r="K428" s="12"/>
      <c r="L428" s="12"/>
      <c r="M428" s="12">
        <v>180.10977800000001</v>
      </c>
      <c r="N428" s="12">
        <v>180.10977800000001</v>
      </c>
    </row>
    <row r="429" spans="1:14" ht="25" hidden="1" outlineLevel="3" x14ac:dyDescent="0.25">
      <c r="A429" s="2" t="s">
        <v>740</v>
      </c>
      <c r="B429" s="4" t="s">
        <v>59</v>
      </c>
      <c r="C429" s="4" t="s">
        <v>458</v>
      </c>
      <c r="D429" s="4" t="s">
        <v>741</v>
      </c>
      <c r="E429" s="9" t="s">
        <v>742</v>
      </c>
      <c r="F429" s="11" t="s">
        <v>206</v>
      </c>
      <c r="G429" s="61">
        <v>7</v>
      </c>
      <c r="H429" s="32">
        <v>0.34139999999999993</v>
      </c>
      <c r="I429" s="13">
        <v>3.5681240000000001</v>
      </c>
      <c r="J429" s="13">
        <v>24.976868</v>
      </c>
      <c r="K429" s="13"/>
      <c r="L429" s="13"/>
      <c r="M429" s="13">
        <v>3.5681240000000001</v>
      </c>
      <c r="N429" s="13">
        <v>24.976868</v>
      </c>
    </row>
    <row r="430" spans="1:14" hidden="1" outlineLevel="3" x14ac:dyDescent="0.25">
      <c r="A430" s="1" t="s">
        <v>743</v>
      </c>
      <c r="B430" s="3" t="s">
        <v>59</v>
      </c>
      <c r="C430" s="3" t="s">
        <v>458</v>
      </c>
      <c r="D430" s="3" t="s">
        <v>744</v>
      </c>
      <c r="E430" s="8" t="s">
        <v>745</v>
      </c>
      <c r="F430" s="10" t="s">
        <v>206</v>
      </c>
      <c r="G430" s="62">
        <v>7</v>
      </c>
      <c r="H430" s="31">
        <v>0.34139999999999993</v>
      </c>
      <c r="I430" s="12">
        <v>13.534725999999999</v>
      </c>
      <c r="J430" s="12">
        <v>94.743081999999987</v>
      </c>
      <c r="K430" s="12"/>
      <c r="L430" s="12"/>
      <c r="M430" s="12">
        <v>13.534725999999999</v>
      </c>
      <c r="N430" s="12">
        <v>94.743081999999987</v>
      </c>
    </row>
    <row r="431" spans="1:14" ht="25" hidden="1" outlineLevel="3" x14ac:dyDescent="0.25">
      <c r="A431" s="2" t="s">
        <v>746</v>
      </c>
      <c r="B431" s="4" t="s">
        <v>59</v>
      </c>
      <c r="C431" s="4" t="s">
        <v>458</v>
      </c>
      <c r="D431" s="4" t="s">
        <v>747</v>
      </c>
      <c r="E431" s="9" t="s">
        <v>748</v>
      </c>
      <c r="F431" s="11" t="s">
        <v>206</v>
      </c>
      <c r="G431" s="61">
        <v>17</v>
      </c>
      <c r="H431" s="32">
        <v>0.34140000000000015</v>
      </c>
      <c r="I431" s="13">
        <v>5.0436639999999997</v>
      </c>
      <c r="J431" s="13">
        <v>85.742288000000002</v>
      </c>
      <c r="K431" s="13"/>
      <c r="L431" s="13"/>
      <c r="M431" s="13">
        <v>5.0436639999999997</v>
      </c>
      <c r="N431" s="13">
        <v>85.742288000000002</v>
      </c>
    </row>
    <row r="432" spans="1:14" ht="25" hidden="1" outlineLevel="3" x14ac:dyDescent="0.25">
      <c r="A432" s="1" t="s">
        <v>749</v>
      </c>
      <c r="B432" s="3" t="s">
        <v>59</v>
      </c>
      <c r="C432" s="3" t="s">
        <v>458</v>
      </c>
      <c r="D432" s="3" t="s">
        <v>741</v>
      </c>
      <c r="E432" s="8" t="s">
        <v>742</v>
      </c>
      <c r="F432" s="10" t="s">
        <v>206</v>
      </c>
      <c r="G432" s="62">
        <v>16</v>
      </c>
      <c r="H432" s="31">
        <v>0.34139999999999993</v>
      </c>
      <c r="I432" s="12">
        <v>3.5681240000000001</v>
      </c>
      <c r="J432" s="12">
        <v>57.089984000000001</v>
      </c>
      <c r="K432" s="12"/>
      <c r="L432" s="12"/>
      <c r="M432" s="12">
        <v>3.5681240000000001</v>
      </c>
      <c r="N432" s="12">
        <v>57.089984000000001</v>
      </c>
    </row>
    <row r="433" spans="1:14" ht="25" hidden="1" outlineLevel="3" x14ac:dyDescent="0.25">
      <c r="A433" s="2" t="s">
        <v>750</v>
      </c>
      <c r="B433" s="4" t="s">
        <v>59</v>
      </c>
      <c r="C433" s="4" t="s">
        <v>458</v>
      </c>
      <c r="D433" s="4" t="s">
        <v>751</v>
      </c>
      <c r="E433" s="9" t="s">
        <v>752</v>
      </c>
      <c r="F433" s="11" t="s">
        <v>206</v>
      </c>
      <c r="G433" s="61">
        <v>4</v>
      </c>
      <c r="H433" s="32">
        <v>0.34139999999999993</v>
      </c>
      <c r="I433" s="13">
        <v>10.100742</v>
      </c>
      <c r="J433" s="13">
        <v>40.402968000000001</v>
      </c>
      <c r="K433" s="13"/>
      <c r="L433" s="13"/>
      <c r="M433" s="13">
        <v>10.100742</v>
      </c>
      <c r="N433" s="13">
        <v>40.402968000000001</v>
      </c>
    </row>
    <row r="434" spans="1:14" ht="37.5" hidden="1" outlineLevel="3" x14ac:dyDescent="0.25">
      <c r="A434" s="1" t="s">
        <v>753</v>
      </c>
      <c r="B434" s="3" t="s">
        <v>59</v>
      </c>
      <c r="C434" s="3" t="s">
        <v>60</v>
      </c>
      <c r="D434" s="3" t="s">
        <v>754</v>
      </c>
      <c r="E434" s="8" t="s">
        <v>755</v>
      </c>
      <c r="F434" s="10" t="s">
        <v>206</v>
      </c>
      <c r="G434" s="62">
        <v>1</v>
      </c>
      <c r="H434" s="31">
        <v>0.34140000000000015</v>
      </c>
      <c r="I434" s="12">
        <v>27.166708865599997</v>
      </c>
      <c r="J434" s="12">
        <v>27.166708865599997</v>
      </c>
      <c r="K434" s="12">
        <v>9.2427396901973999</v>
      </c>
      <c r="L434" s="12">
        <v>9.2427396901973999</v>
      </c>
      <c r="M434" s="12">
        <v>36.409448555797397</v>
      </c>
      <c r="N434" s="12">
        <v>36.409448555797397</v>
      </c>
    </row>
    <row r="435" spans="1:14" ht="37.5" hidden="1" outlineLevel="3" x14ac:dyDescent="0.25">
      <c r="A435" s="2" t="s">
        <v>756</v>
      </c>
      <c r="B435" s="4" t="s">
        <v>59</v>
      </c>
      <c r="C435" s="4" t="s">
        <v>60</v>
      </c>
      <c r="D435" s="4" t="s">
        <v>757</v>
      </c>
      <c r="E435" s="9" t="s">
        <v>758</v>
      </c>
      <c r="F435" s="11" t="s">
        <v>206</v>
      </c>
      <c r="G435" s="61">
        <v>9</v>
      </c>
      <c r="H435" s="32">
        <v>0.34140000000000015</v>
      </c>
      <c r="I435" s="13">
        <v>7.2115689513999985</v>
      </c>
      <c r="J435" s="13">
        <v>64.904120562599985</v>
      </c>
      <c r="K435" s="13">
        <v>6.0946414364229984</v>
      </c>
      <c r="L435" s="13">
        <v>54.851772927806991</v>
      </c>
      <c r="M435" s="13">
        <v>13.306210387822997</v>
      </c>
      <c r="N435" s="13">
        <v>119.75589349040698</v>
      </c>
    </row>
    <row r="436" spans="1:14" ht="37.5" hidden="1" outlineLevel="3" x14ac:dyDescent="0.25">
      <c r="A436" s="1" t="s">
        <v>759</v>
      </c>
      <c r="B436" s="3" t="s">
        <v>59</v>
      </c>
      <c r="C436" s="3" t="s">
        <v>60</v>
      </c>
      <c r="D436" s="3" t="s">
        <v>760</v>
      </c>
      <c r="E436" s="8" t="s">
        <v>761</v>
      </c>
      <c r="F436" s="10" t="s">
        <v>206</v>
      </c>
      <c r="G436" s="62">
        <v>4</v>
      </c>
      <c r="H436" s="31">
        <v>0.34139999999999993</v>
      </c>
      <c r="I436" s="12">
        <v>13.720128942399999</v>
      </c>
      <c r="J436" s="12">
        <v>54.880515769599995</v>
      </c>
      <c r="K436" s="12">
        <v>6.6177248352970963</v>
      </c>
      <c r="L436" s="12">
        <v>26.470899341188385</v>
      </c>
      <c r="M436" s="12">
        <v>20.337853777697095</v>
      </c>
      <c r="N436" s="12">
        <v>81.351415110788381</v>
      </c>
    </row>
    <row r="437" spans="1:14" ht="37.5" hidden="1" outlineLevel="3" x14ac:dyDescent="0.25">
      <c r="A437" s="2" t="s">
        <v>762</v>
      </c>
      <c r="B437" s="4" t="s">
        <v>59</v>
      </c>
      <c r="C437" s="4" t="s">
        <v>60</v>
      </c>
      <c r="D437" s="4" t="s">
        <v>763</v>
      </c>
      <c r="E437" s="9" t="s">
        <v>764</v>
      </c>
      <c r="F437" s="11" t="s">
        <v>206</v>
      </c>
      <c r="G437" s="61">
        <v>1</v>
      </c>
      <c r="H437" s="32">
        <v>0.34139999999999993</v>
      </c>
      <c r="I437" s="13">
        <v>22.346661611199998</v>
      </c>
      <c r="J437" s="13">
        <v>22.346661611199998</v>
      </c>
      <c r="K437" s="13">
        <v>7.9278327976147978</v>
      </c>
      <c r="L437" s="13">
        <v>7.9278327976147978</v>
      </c>
      <c r="M437" s="13">
        <v>30.274494408814796</v>
      </c>
      <c r="N437" s="13">
        <v>30.274494408814796</v>
      </c>
    </row>
    <row r="438" spans="1:14" ht="37.5" hidden="1" outlineLevel="3" x14ac:dyDescent="0.25">
      <c r="A438" s="1" t="s">
        <v>765</v>
      </c>
      <c r="B438" s="3" t="s">
        <v>59</v>
      </c>
      <c r="C438" s="3" t="s">
        <v>60</v>
      </c>
      <c r="D438" s="3" t="s">
        <v>766</v>
      </c>
      <c r="E438" s="8" t="s">
        <v>767</v>
      </c>
      <c r="F438" s="10" t="s">
        <v>206</v>
      </c>
      <c r="G438" s="62">
        <v>5</v>
      </c>
      <c r="H438" s="31">
        <v>0.3413999999999997</v>
      </c>
      <c r="I438" s="12">
        <v>52.328244720799994</v>
      </c>
      <c r="J438" s="12">
        <v>261.64122360399995</v>
      </c>
      <c r="K438" s="12">
        <v>12.323652920263193</v>
      </c>
      <c r="L438" s="12">
        <v>61.618264601316014</v>
      </c>
      <c r="M438" s="12">
        <v>64.651897641063186</v>
      </c>
      <c r="N438" s="12">
        <v>323.25948820531596</v>
      </c>
    </row>
    <row r="439" spans="1:14" hidden="1" outlineLevel="3" x14ac:dyDescent="0.25">
      <c r="A439" s="2" t="s">
        <v>768</v>
      </c>
      <c r="B439" s="4" t="s">
        <v>59</v>
      </c>
      <c r="C439" s="4" t="s">
        <v>458</v>
      </c>
      <c r="D439" s="4" t="s">
        <v>769</v>
      </c>
      <c r="E439" s="9" t="s">
        <v>770</v>
      </c>
      <c r="F439" s="11" t="s">
        <v>206</v>
      </c>
      <c r="G439" s="61">
        <v>4</v>
      </c>
      <c r="H439" s="32">
        <v>0.34139999999999993</v>
      </c>
      <c r="I439" s="13">
        <v>10.556818</v>
      </c>
      <c r="J439" s="13">
        <v>42.227271999999999</v>
      </c>
      <c r="K439" s="13"/>
      <c r="L439" s="13"/>
      <c r="M439" s="13">
        <v>10.556818</v>
      </c>
      <c r="N439" s="13">
        <v>42.227271999999999</v>
      </c>
    </row>
    <row r="440" spans="1:14" hidden="1" outlineLevel="3" x14ac:dyDescent="0.25">
      <c r="A440" s="1" t="s">
        <v>771</v>
      </c>
      <c r="B440" s="3" t="s">
        <v>59</v>
      </c>
      <c r="C440" s="3" t="s">
        <v>458</v>
      </c>
      <c r="D440" s="3" t="s">
        <v>772</v>
      </c>
      <c r="E440" s="8" t="s">
        <v>773</v>
      </c>
      <c r="F440" s="10" t="s">
        <v>206</v>
      </c>
      <c r="G440" s="62">
        <v>2</v>
      </c>
      <c r="H440" s="31">
        <v>0.34139999999999993</v>
      </c>
      <c r="I440" s="12">
        <v>12.246982000000001</v>
      </c>
      <c r="J440" s="12">
        <v>24.493964000000002</v>
      </c>
      <c r="K440" s="12"/>
      <c r="L440" s="12"/>
      <c r="M440" s="12">
        <v>12.246982000000001</v>
      </c>
      <c r="N440" s="12">
        <v>24.493964000000002</v>
      </c>
    </row>
    <row r="441" spans="1:14" hidden="1" outlineLevel="3" x14ac:dyDescent="0.25">
      <c r="A441" s="2" t="s">
        <v>774</v>
      </c>
      <c r="B441" s="4" t="s">
        <v>59</v>
      </c>
      <c r="C441" s="4" t="s">
        <v>458</v>
      </c>
      <c r="D441" s="4" t="s">
        <v>775</v>
      </c>
      <c r="E441" s="9" t="s">
        <v>776</v>
      </c>
      <c r="F441" s="11" t="s">
        <v>206</v>
      </c>
      <c r="G441" s="61">
        <v>4</v>
      </c>
      <c r="H441" s="32">
        <v>0.34139999999999993</v>
      </c>
      <c r="I441" s="13">
        <v>24.722002</v>
      </c>
      <c r="J441" s="13">
        <v>98.888007999999999</v>
      </c>
      <c r="K441" s="13"/>
      <c r="L441" s="13"/>
      <c r="M441" s="13">
        <v>24.722002</v>
      </c>
      <c r="N441" s="13">
        <v>98.888007999999999</v>
      </c>
    </row>
    <row r="442" spans="1:14" ht="37.5" hidden="1" outlineLevel="3" x14ac:dyDescent="0.25">
      <c r="A442" s="1" t="s">
        <v>777</v>
      </c>
      <c r="B442" s="3" t="s">
        <v>221</v>
      </c>
      <c r="C442" s="3" t="s">
        <v>60</v>
      </c>
      <c r="D442" s="3" t="s">
        <v>778</v>
      </c>
      <c r="E442" s="8" t="s">
        <v>779</v>
      </c>
      <c r="F442" s="10" t="s">
        <v>206</v>
      </c>
      <c r="G442" s="62">
        <v>1</v>
      </c>
      <c r="H442" s="31">
        <v>0.34140000000000015</v>
      </c>
      <c r="I442" s="12">
        <v>30.792105280000001</v>
      </c>
      <c r="J442" s="12">
        <v>30.792105280000001</v>
      </c>
      <c r="K442" s="12">
        <v>8.1581814503299981</v>
      </c>
      <c r="L442" s="12">
        <v>8.1581814503299981</v>
      </c>
      <c r="M442" s="12">
        <v>38.950286730329999</v>
      </c>
      <c r="N442" s="12">
        <v>38.950286730329999</v>
      </c>
    </row>
    <row r="443" spans="1:14" ht="25" hidden="1" outlineLevel="3" x14ac:dyDescent="0.25">
      <c r="A443" s="2" t="s">
        <v>780</v>
      </c>
      <c r="B443" s="4" t="s">
        <v>59</v>
      </c>
      <c r="C443" s="4" t="s">
        <v>60</v>
      </c>
      <c r="D443" s="4" t="s">
        <v>781</v>
      </c>
      <c r="E443" s="9" t="s">
        <v>782</v>
      </c>
      <c r="F443" s="11" t="s">
        <v>206</v>
      </c>
      <c r="G443" s="61">
        <v>30</v>
      </c>
      <c r="H443" s="32">
        <v>0.34139999999999993</v>
      </c>
      <c r="I443" s="13">
        <v>5.0391475062</v>
      </c>
      <c r="J443" s="13">
        <v>151.17442518600001</v>
      </c>
      <c r="K443" s="13">
        <v>7.2943740026479977</v>
      </c>
      <c r="L443" s="13">
        <v>218.8312200794399</v>
      </c>
      <c r="M443" s="13">
        <v>12.333521508847998</v>
      </c>
      <c r="N443" s="13">
        <v>370.00564526543991</v>
      </c>
    </row>
    <row r="444" spans="1:14" ht="25" hidden="1" outlineLevel="3" x14ac:dyDescent="0.25">
      <c r="A444" s="1" t="s">
        <v>783</v>
      </c>
      <c r="B444" s="3" t="s">
        <v>59</v>
      </c>
      <c r="C444" s="3" t="s">
        <v>60</v>
      </c>
      <c r="D444" s="3" t="s">
        <v>784</v>
      </c>
      <c r="E444" s="8" t="s">
        <v>785</v>
      </c>
      <c r="F444" s="10" t="s">
        <v>206</v>
      </c>
      <c r="G444" s="62">
        <v>10</v>
      </c>
      <c r="H444" s="31">
        <v>0.34140000000000015</v>
      </c>
      <c r="I444" s="12">
        <v>4.2730364070000002</v>
      </c>
      <c r="J444" s="12">
        <v>42.73036407</v>
      </c>
      <c r="K444" s="12">
        <v>4.8613163583436991</v>
      </c>
      <c r="L444" s="12">
        <v>48.613163583436993</v>
      </c>
      <c r="M444" s="12">
        <v>9.1343527653436993</v>
      </c>
      <c r="N444" s="12">
        <v>91.343527653436993</v>
      </c>
    </row>
    <row r="445" spans="1:14" ht="25" hidden="1" outlineLevel="3" x14ac:dyDescent="0.25">
      <c r="A445" s="2" t="s">
        <v>786</v>
      </c>
      <c r="B445" s="4" t="s">
        <v>59</v>
      </c>
      <c r="C445" s="4" t="s">
        <v>60</v>
      </c>
      <c r="D445" s="4" t="s">
        <v>787</v>
      </c>
      <c r="E445" s="9" t="s">
        <v>788</v>
      </c>
      <c r="F445" s="11" t="s">
        <v>206</v>
      </c>
      <c r="G445" s="61">
        <v>25</v>
      </c>
      <c r="H445" s="32">
        <v>0.34139999999999993</v>
      </c>
      <c r="I445" s="13">
        <v>7.2645609583999988</v>
      </c>
      <c r="J445" s="13">
        <v>181.61402395999997</v>
      </c>
      <c r="K445" s="13">
        <v>9.7226327166873983</v>
      </c>
      <c r="L445" s="13">
        <v>243.06581791718494</v>
      </c>
      <c r="M445" s="13">
        <v>16.987193675087397</v>
      </c>
      <c r="N445" s="13">
        <v>424.67984187718491</v>
      </c>
    </row>
    <row r="446" spans="1:14" ht="25" hidden="1" outlineLevel="3" x14ac:dyDescent="0.25">
      <c r="A446" s="1" t="s">
        <v>789</v>
      </c>
      <c r="B446" s="3" t="s">
        <v>59</v>
      </c>
      <c r="C446" s="3" t="s">
        <v>458</v>
      </c>
      <c r="D446" s="3" t="s">
        <v>790</v>
      </c>
      <c r="E446" s="8" t="s">
        <v>791</v>
      </c>
      <c r="F446" s="10" t="s">
        <v>206</v>
      </c>
      <c r="G446" s="62">
        <v>1</v>
      </c>
      <c r="H446" s="31">
        <v>0.34139999999999993</v>
      </c>
      <c r="I446" s="12">
        <v>5.3521859999999997</v>
      </c>
      <c r="J446" s="12">
        <v>5.3521859999999997</v>
      </c>
      <c r="K446" s="12"/>
      <c r="L446" s="12"/>
      <c r="M446" s="12">
        <v>5.3521859999999997</v>
      </c>
      <c r="N446" s="12">
        <v>5.3521859999999997</v>
      </c>
    </row>
    <row r="447" spans="1:14" hidden="1" outlineLevel="3" x14ac:dyDescent="0.25">
      <c r="A447" s="2" t="s">
        <v>792</v>
      </c>
      <c r="B447" s="4" t="s">
        <v>59</v>
      </c>
      <c r="C447" s="4" t="s">
        <v>458</v>
      </c>
      <c r="D447" s="4" t="s">
        <v>793</v>
      </c>
      <c r="E447" s="9" t="s">
        <v>794</v>
      </c>
      <c r="F447" s="11" t="s">
        <v>206</v>
      </c>
      <c r="G447" s="61">
        <v>38</v>
      </c>
      <c r="H447" s="32">
        <v>0.34139999999999993</v>
      </c>
      <c r="I447" s="13">
        <v>2.5754879999999996</v>
      </c>
      <c r="J447" s="13">
        <v>97.868543999999986</v>
      </c>
      <c r="K447" s="13"/>
      <c r="L447" s="13"/>
      <c r="M447" s="13">
        <v>2.5754879999999996</v>
      </c>
      <c r="N447" s="13">
        <v>97.868543999999986</v>
      </c>
    </row>
    <row r="448" spans="1:14" hidden="1" outlineLevel="3" x14ac:dyDescent="0.25">
      <c r="A448" s="1" t="s">
        <v>795</v>
      </c>
      <c r="B448" s="3" t="s">
        <v>59</v>
      </c>
      <c r="C448" s="3" t="s">
        <v>458</v>
      </c>
      <c r="D448" s="3" t="s">
        <v>796</v>
      </c>
      <c r="E448" s="8" t="s">
        <v>797</v>
      </c>
      <c r="F448" s="10" t="s">
        <v>206</v>
      </c>
      <c r="G448" s="62">
        <v>4</v>
      </c>
      <c r="H448" s="31">
        <v>0.34139999999999993</v>
      </c>
      <c r="I448" s="12">
        <v>3.7827479999999998</v>
      </c>
      <c r="J448" s="12">
        <v>15.130991999999999</v>
      </c>
      <c r="K448" s="12"/>
      <c r="L448" s="12"/>
      <c r="M448" s="12">
        <v>3.7827479999999998</v>
      </c>
      <c r="N448" s="12">
        <v>15.130991999999999</v>
      </c>
    </row>
    <row r="449" spans="1:14" ht="37.5" hidden="1" outlineLevel="3" x14ac:dyDescent="0.25">
      <c r="A449" s="2" t="s">
        <v>798</v>
      </c>
      <c r="B449" s="4" t="s">
        <v>59</v>
      </c>
      <c r="C449" s="4" t="s">
        <v>60</v>
      </c>
      <c r="D449" s="4" t="s">
        <v>799</v>
      </c>
      <c r="E449" s="9" t="s">
        <v>800</v>
      </c>
      <c r="F449" s="11" t="s">
        <v>206</v>
      </c>
      <c r="G449" s="61">
        <v>3</v>
      </c>
      <c r="H449" s="32">
        <v>0.34139999999999993</v>
      </c>
      <c r="I449" s="13">
        <v>11.907972660799999</v>
      </c>
      <c r="J449" s="13">
        <v>35.723917982399996</v>
      </c>
      <c r="K449" s="13">
        <v>1.6460330808606987</v>
      </c>
      <c r="L449" s="13">
        <v>4.9380992425820978</v>
      </c>
      <c r="M449" s="13">
        <v>13.554005741660697</v>
      </c>
      <c r="N449" s="13">
        <v>40.662017224982094</v>
      </c>
    </row>
    <row r="450" spans="1:14" ht="37.5" hidden="1" outlineLevel="3" x14ac:dyDescent="0.25">
      <c r="A450" s="1" t="s">
        <v>801</v>
      </c>
      <c r="B450" s="3" t="s">
        <v>59</v>
      </c>
      <c r="C450" s="3" t="s">
        <v>60</v>
      </c>
      <c r="D450" s="3" t="s">
        <v>802</v>
      </c>
      <c r="E450" s="8" t="s">
        <v>803</v>
      </c>
      <c r="F450" s="10" t="s">
        <v>206</v>
      </c>
      <c r="G450" s="62">
        <v>10</v>
      </c>
      <c r="H450" s="31">
        <v>0.34139999999999993</v>
      </c>
      <c r="I450" s="12">
        <v>11.049476660799998</v>
      </c>
      <c r="J450" s="12">
        <v>110.49476660799998</v>
      </c>
      <c r="K450" s="12">
        <v>1.6460330808606987</v>
      </c>
      <c r="L450" s="12">
        <v>16.460330808606997</v>
      </c>
      <c r="M450" s="12">
        <v>12.695509741660697</v>
      </c>
      <c r="N450" s="12">
        <v>126.95509741660698</v>
      </c>
    </row>
    <row r="451" spans="1:14" hidden="1" outlineLevel="3" x14ac:dyDescent="0.25">
      <c r="A451" s="2" t="s">
        <v>804</v>
      </c>
      <c r="B451" s="4" t="s">
        <v>59</v>
      </c>
      <c r="C451" s="4" t="s">
        <v>458</v>
      </c>
      <c r="D451" s="4" t="s">
        <v>775</v>
      </c>
      <c r="E451" s="9" t="s">
        <v>776</v>
      </c>
      <c r="F451" s="11" t="s">
        <v>206</v>
      </c>
      <c r="G451" s="61">
        <v>2</v>
      </c>
      <c r="H451" s="32">
        <v>0.34139999999999993</v>
      </c>
      <c r="I451" s="13">
        <v>24.722002</v>
      </c>
      <c r="J451" s="13">
        <v>49.444004</v>
      </c>
      <c r="K451" s="13"/>
      <c r="L451" s="13"/>
      <c r="M451" s="13">
        <v>24.722002</v>
      </c>
      <c r="N451" s="13">
        <v>49.444004</v>
      </c>
    </row>
    <row r="452" spans="1:14" ht="25" hidden="1" outlineLevel="3" x14ac:dyDescent="0.25">
      <c r="A452" s="1" t="s">
        <v>805</v>
      </c>
      <c r="B452" s="3" t="s">
        <v>59</v>
      </c>
      <c r="C452" s="3" t="s">
        <v>458</v>
      </c>
      <c r="D452" s="3" t="s">
        <v>806</v>
      </c>
      <c r="E452" s="8" t="s">
        <v>807</v>
      </c>
      <c r="F452" s="10" t="s">
        <v>206</v>
      </c>
      <c r="G452" s="62">
        <v>1</v>
      </c>
      <c r="H452" s="31">
        <v>0.34139999999999993</v>
      </c>
      <c r="I452" s="12">
        <v>20.013687999999998</v>
      </c>
      <c r="J452" s="12">
        <v>20.013687999999998</v>
      </c>
      <c r="K452" s="12"/>
      <c r="L452" s="12"/>
      <c r="M452" s="12">
        <v>20.013687999999998</v>
      </c>
      <c r="N452" s="12">
        <v>20.013687999999998</v>
      </c>
    </row>
    <row r="453" spans="1:14" ht="37.5" hidden="1" outlineLevel="3" x14ac:dyDescent="0.25">
      <c r="A453" s="2" t="s">
        <v>808</v>
      </c>
      <c r="B453" s="4" t="s">
        <v>59</v>
      </c>
      <c r="C453" s="4" t="s">
        <v>60</v>
      </c>
      <c r="D453" s="4" t="s">
        <v>809</v>
      </c>
      <c r="E453" s="9" t="s">
        <v>810</v>
      </c>
      <c r="F453" s="11" t="s">
        <v>206</v>
      </c>
      <c r="G453" s="61">
        <v>8</v>
      </c>
      <c r="H453" s="32">
        <v>0.34139999999999993</v>
      </c>
      <c r="I453" s="13">
        <v>19.921034819199999</v>
      </c>
      <c r="J453" s="13">
        <v>159.36827855359999</v>
      </c>
      <c r="K453" s="13">
        <v>2.1931111310593003</v>
      </c>
      <c r="L453" s="13">
        <v>17.544889048474403</v>
      </c>
      <c r="M453" s="13">
        <v>22.114145950259299</v>
      </c>
      <c r="N453" s="13">
        <v>176.9131676020744</v>
      </c>
    </row>
    <row r="454" spans="1:14" ht="25" hidden="1" outlineLevel="3" x14ac:dyDescent="0.25">
      <c r="A454" s="1" t="s">
        <v>811</v>
      </c>
      <c r="B454" s="3" t="s">
        <v>59</v>
      </c>
      <c r="C454" s="3" t="s">
        <v>458</v>
      </c>
      <c r="D454" s="3" t="s">
        <v>806</v>
      </c>
      <c r="E454" s="8" t="s">
        <v>807</v>
      </c>
      <c r="F454" s="10" t="s">
        <v>206</v>
      </c>
      <c r="G454" s="62">
        <v>4</v>
      </c>
      <c r="H454" s="31">
        <v>0.34139999999999993</v>
      </c>
      <c r="I454" s="12">
        <v>20.013687999999998</v>
      </c>
      <c r="J454" s="12">
        <v>80.054751999999993</v>
      </c>
      <c r="K454" s="12"/>
      <c r="L454" s="12"/>
      <c r="M454" s="12">
        <v>20.013687999999998</v>
      </c>
      <c r="N454" s="12">
        <v>80.054751999999993</v>
      </c>
    </row>
    <row r="455" spans="1:14" hidden="1" outlineLevel="2" collapsed="1" x14ac:dyDescent="0.25">
      <c r="A455" s="14" t="s">
        <v>812</v>
      </c>
      <c r="B455" s="50"/>
      <c r="C455" s="51"/>
      <c r="D455" s="51"/>
      <c r="E455" s="51" t="s">
        <v>813</v>
      </c>
      <c r="F455" s="15"/>
      <c r="G455" s="60"/>
      <c r="H455" s="30">
        <v>0.34139999999999993</v>
      </c>
      <c r="I455" s="16"/>
      <c r="J455" s="16">
        <v>601.64029239736317</v>
      </c>
      <c r="K455" s="16"/>
      <c r="L455" s="16">
        <v>455.09643730911273</v>
      </c>
      <c r="M455" s="16"/>
      <c r="N455" s="16">
        <v>1056.7367297064759</v>
      </c>
    </row>
    <row r="456" spans="1:14" ht="37.5" hidden="1" outlineLevel="3" x14ac:dyDescent="0.25">
      <c r="A456" s="2" t="s">
        <v>814</v>
      </c>
      <c r="B456" s="4" t="s">
        <v>59</v>
      </c>
      <c r="C456" s="4" t="s">
        <v>60</v>
      </c>
      <c r="D456" s="4" t="s">
        <v>815</v>
      </c>
      <c r="E456" s="9" t="s">
        <v>816</v>
      </c>
      <c r="F456" s="11" t="s">
        <v>206</v>
      </c>
      <c r="G456" s="61">
        <v>1</v>
      </c>
      <c r="H456" s="32">
        <v>0.3413999999999997</v>
      </c>
      <c r="I456" s="13">
        <v>9.1258124799999987</v>
      </c>
      <c r="J456" s="13">
        <v>9.1258124799999987</v>
      </c>
      <c r="K456" s="13">
        <v>13.632105446756198</v>
      </c>
      <c r="L456" s="13">
        <v>13.632105446756198</v>
      </c>
      <c r="M456" s="13">
        <v>22.757917926756196</v>
      </c>
      <c r="N456" s="13">
        <v>22.757917926756196</v>
      </c>
    </row>
    <row r="457" spans="1:14" ht="37.5" hidden="1" outlineLevel="3" x14ac:dyDescent="0.25">
      <c r="A457" s="1" t="s">
        <v>817</v>
      </c>
      <c r="B457" s="3" t="s">
        <v>59</v>
      </c>
      <c r="C457" s="3" t="s">
        <v>60</v>
      </c>
      <c r="D457" s="3" t="s">
        <v>818</v>
      </c>
      <c r="E457" s="8" t="s">
        <v>819</v>
      </c>
      <c r="F457" s="10" t="s">
        <v>206</v>
      </c>
      <c r="G457" s="62">
        <v>3</v>
      </c>
      <c r="H457" s="31">
        <v>0.3413999999999997</v>
      </c>
      <c r="I457" s="12">
        <v>6.7788990399999989</v>
      </c>
      <c r="J457" s="12">
        <v>20.336697119999997</v>
      </c>
      <c r="K457" s="12">
        <v>11.964869528807597</v>
      </c>
      <c r="L457" s="12">
        <v>35.894608586422791</v>
      </c>
      <c r="M457" s="12">
        <v>18.743768568807596</v>
      </c>
      <c r="N457" s="12">
        <v>56.231305706422788</v>
      </c>
    </row>
    <row r="458" spans="1:14" ht="37.5" hidden="1" outlineLevel="3" x14ac:dyDescent="0.25">
      <c r="A458" s="2" t="s">
        <v>820</v>
      </c>
      <c r="B458" s="4" t="s">
        <v>59</v>
      </c>
      <c r="C458" s="4" t="s">
        <v>60</v>
      </c>
      <c r="D458" s="4" t="s">
        <v>821</v>
      </c>
      <c r="E458" s="9" t="s">
        <v>822</v>
      </c>
      <c r="F458" s="11" t="s">
        <v>206</v>
      </c>
      <c r="G458" s="61">
        <v>3</v>
      </c>
      <c r="H458" s="32">
        <v>0.34139999999999993</v>
      </c>
      <c r="I458" s="13">
        <v>44.726420925999996</v>
      </c>
      <c r="J458" s="13">
        <v>134.17926277799998</v>
      </c>
      <c r="K458" s="13">
        <v>27.929774141717992</v>
      </c>
      <c r="L458" s="13">
        <v>83.789322425153983</v>
      </c>
      <c r="M458" s="13">
        <v>72.656195067717988</v>
      </c>
      <c r="N458" s="13">
        <v>217.96858520315396</v>
      </c>
    </row>
    <row r="459" spans="1:14" ht="37.5" hidden="1" outlineLevel="3" x14ac:dyDescent="0.25">
      <c r="A459" s="1" t="s">
        <v>823</v>
      </c>
      <c r="B459" s="3" t="s">
        <v>59</v>
      </c>
      <c r="C459" s="3" t="s">
        <v>60</v>
      </c>
      <c r="D459" s="3" t="s">
        <v>824</v>
      </c>
      <c r="E459" s="8" t="s">
        <v>825</v>
      </c>
      <c r="F459" s="10" t="s">
        <v>153</v>
      </c>
      <c r="G459" s="62">
        <v>2</v>
      </c>
      <c r="H459" s="31">
        <v>0.34140000000000015</v>
      </c>
      <c r="I459" s="12">
        <v>16.453505088</v>
      </c>
      <c r="J459" s="12">
        <v>32.907010176</v>
      </c>
      <c r="K459" s="12">
        <v>10.738960765610102</v>
      </c>
      <c r="L459" s="12">
        <v>21.477921531220204</v>
      </c>
      <c r="M459" s="12">
        <v>27.192465853610102</v>
      </c>
      <c r="N459" s="12">
        <v>54.384931707220204</v>
      </c>
    </row>
    <row r="460" spans="1:14" ht="37.5" hidden="1" outlineLevel="3" x14ac:dyDescent="0.25">
      <c r="A460" s="2" t="s">
        <v>826</v>
      </c>
      <c r="B460" s="4" t="s">
        <v>59</v>
      </c>
      <c r="C460" s="4" t="s">
        <v>60</v>
      </c>
      <c r="D460" s="4" t="s">
        <v>827</v>
      </c>
      <c r="E460" s="9" t="s">
        <v>828</v>
      </c>
      <c r="F460" s="11" t="s">
        <v>206</v>
      </c>
      <c r="G460" s="61">
        <v>1</v>
      </c>
      <c r="H460" s="32">
        <v>0.34139999999999993</v>
      </c>
      <c r="I460" s="13">
        <v>405.09150984336316</v>
      </c>
      <c r="J460" s="13">
        <v>405.09150984336316</v>
      </c>
      <c r="K460" s="13">
        <v>300.30247931955955</v>
      </c>
      <c r="L460" s="13">
        <v>300.30247931955955</v>
      </c>
      <c r="M460" s="13">
        <v>705.39398916292271</v>
      </c>
      <c r="N460" s="13">
        <v>705.39398916292271</v>
      </c>
    </row>
    <row r="461" spans="1:14" hidden="1" outlineLevel="2" collapsed="1" x14ac:dyDescent="0.25">
      <c r="A461" s="14" t="s">
        <v>829</v>
      </c>
      <c r="B461" s="50"/>
      <c r="C461" s="51"/>
      <c r="D461" s="51"/>
      <c r="E461" s="51" t="s">
        <v>830</v>
      </c>
      <c r="F461" s="15"/>
      <c r="G461" s="60"/>
      <c r="H461" s="30">
        <v>0.34140000000000037</v>
      </c>
      <c r="I461" s="16"/>
      <c r="J461" s="16">
        <v>1507.6228058731538</v>
      </c>
      <c r="K461" s="16"/>
      <c r="L461" s="16">
        <v>446.3515547807109</v>
      </c>
      <c r="M461" s="16"/>
      <c r="N461" s="16">
        <v>1953.974360653865</v>
      </c>
    </row>
    <row r="462" spans="1:14" ht="25" hidden="1" outlineLevel="3" x14ac:dyDescent="0.25">
      <c r="A462" s="1" t="s">
        <v>831</v>
      </c>
      <c r="B462" s="3" t="s">
        <v>59</v>
      </c>
      <c r="C462" s="3" t="s">
        <v>60</v>
      </c>
      <c r="D462" s="3" t="s">
        <v>832</v>
      </c>
      <c r="E462" s="8" t="s">
        <v>833</v>
      </c>
      <c r="F462" s="10" t="s">
        <v>153</v>
      </c>
      <c r="G462" s="62">
        <v>10.7</v>
      </c>
      <c r="H462" s="31">
        <v>0.34139999999999993</v>
      </c>
      <c r="I462" s="12">
        <v>19.870386237999998</v>
      </c>
      <c r="J462" s="12">
        <v>212.61313274659997</v>
      </c>
      <c r="K462" s="12">
        <v>0.63747255686270066</v>
      </c>
      <c r="L462" s="12">
        <v>6.820956358430891</v>
      </c>
      <c r="M462" s="12">
        <v>20.507858794862699</v>
      </c>
      <c r="N462" s="12">
        <v>219.43408910503086</v>
      </c>
    </row>
    <row r="463" spans="1:14" ht="25" hidden="1" outlineLevel="3" x14ac:dyDescent="0.25">
      <c r="A463" s="2" t="s">
        <v>834</v>
      </c>
      <c r="B463" s="4" t="s">
        <v>59</v>
      </c>
      <c r="C463" s="4" t="s">
        <v>60</v>
      </c>
      <c r="D463" s="4" t="s">
        <v>832</v>
      </c>
      <c r="E463" s="9" t="s">
        <v>833</v>
      </c>
      <c r="F463" s="11" t="s">
        <v>153</v>
      </c>
      <c r="G463" s="61">
        <v>10.7</v>
      </c>
      <c r="H463" s="32">
        <v>0.34139999999999993</v>
      </c>
      <c r="I463" s="13">
        <v>19.870386237999998</v>
      </c>
      <c r="J463" s="13">
        <v>212.61313274659997</v>
      </c>
      <c r="K463" s="13">
        <v>0.63747255686270066</v>
      </c>
      <c r="L463" s="13">
        <v>6.820956358430891</v>
      </c>
      <c r="M463" s="13">
        <v>20.507858794862699</v>
      </c>
      <c r="N463" s="13">
        <v>219.43408910503086</v>
      </c>
    </row>
    <row r="464" spans="1:14" ht="25" hidden="1" outlineLevel="3" x14ac:dyDescent="0.25">
      <c r="A464" s="1" t="s">
        <v>835</v>
      </c>
      <c r="B464" s="3" t="s">
        <v>59</v>
      </c>
      <c r="C464" s="3" t="s">
        <v>60</v>
      </c>
      <c r="D464" s="3" t="s">
        <v>832</v>
      </c>
      <c r="E464" s="8" t="s">
        <v>833</v>
      </c>
      <c r="F464" s="10" t="s">
        <v>153</v>
      </c>
      <c r="G464" s="62">
        <v>10.7</v>
      </c>
      <c r="H464" s="31">
        <v>0.34139999999999993</v>
      </c>
      <c r="I464" s="12">
        <v>19.870386237999998</v>
      </c>
      <c r="J464" s="12">
        <v>212.61313274659997</v>
      </c>
      <c r="K464" s="12">
        <v>0.63747255686270066</v>
      </c>
      <c r="L464" s="12">
        <v>6.820956358430891</v>
      </c>
      <c r="M464" s="12">
        <v>20.507858794862699</v>
      </c>
      <c r="N464" s="12">
        <v>219.43408910503086</v>
      </c>
    </row>
    <row r="465" spans="1:14" ht="25" hidden="1" outlineLevel="3" x14ac:dyDescent="0.25">
      <c r="A465" s="2" t="s">
        <v>836</v>
      </c>
      <c r="B465" s="4" t="s">
        <v>59</v>
      </c>
      <c r="C465" s="4" t="s">
        <v>60</v>
      </c>
      <c r="D465" s="4" t="s">
        <v>832</v>
      </c>
      <c r="E465" s="9" t="s">
        <v>833</v>
      </c>
      <c r="F465" s="11" t="s">
        <v>153</v>
      </c>
      <c r="G465" s="61">
        <v>2.2999999999999998</v>
      </c>
      <c r="H465" s="32">
        <v>0.34139999999999993</v>
      </c>
      <c r="I465" s="13">
        <v>19.870386237999998</v>
      </c>
      <c r="J465" s="13">
        <v>45.701888347399994</v>
      </c>
      <c r="K465" s="13">
        <v>0.63747255686270066</v>
      </c>
      <c r="L465" s="13">
        <v>1.4661868807842069</v>
      </c>
      <c r="M465" s="13">
        <v>20.507858794862699</v>
      </c>
      <c r="N465" s="13">
        <v>47.1680752281842</v>
      </c>
    </row>
    <row r="466" spans="1:14" ht="25" hidden="1" outlineLevel="3" x14ac:dyDescent="0.25">
      <c r="A466" s="1" t="s">
        <v>837</v>
      </c>
      <c r="B466" s="3" t="s">
        <v>59</v>
      </c>
      <c r="C466" s="3" t="s">
        <v>60</v>
      </c>
      <c r="D466" s="3" t="s">
        <v>832</v>
      </c>
      <c r="E466" s="8" t="s">
        <v>833</v>
      </c>
      <c r="F466" s="10" t="s">
        <v>153</v>
      </c>
      <c r="G466" s="62">
        <v>10.7</v>
      </c>
      <c r="H466" s="31">
        <v>0.34139999999999993</v>
      </c>
      <c r="I466" s="12">
        <v>19.870386237999998</v>
      </c>
      <c r="J466" s="12">
        <v>212.61313274659997</v>
      </c>
      <c r="K466" s="12">
        <v>0.63747255686270066</v>
      </c>
      <c r="L466" s="12">
        <v>6.820956358430891</v>
      </c>
      <c r="M466" s="12">
        <v>20.507858794862699</v>
      </c>
      <c r="N466" s="12">
        <v>219.43408910503086</v>
      </c>
    </row>
    <row r="467" spans="1:14" ht="25" hidden="1" outlineLevel="3" x14ac:dyDescent="0.25">
      <c r="A467" s="2" t="s">
        <v>838</v>
      </c>
      <c r="B467" s="4" t="s">
        <v>59</v>
      </c>
      <c r="C467" s="4" t="s">
        <v>60</v>
      </c>
      <c r="D467" s="4" t="s">
        <v>433</v>
      </c>
      <c r="E467" s="9" t="s">
        <v>434</v>
      </c>
      <c r="F467" s="11" t="s">
        <v>153</v>
      </c>
      <c r="G467" s="61">
        <v>21.97</v>
      </c>
      <c r="H467" s="32">
        <v>0.34140000000000015</v>
      </c>
      <c r="I467" s="13">
        <v>4.2369111636000003</v>
      </c>
      <c r="J467" s="13">
        <v>93.084938264292006</v>
      </c>
      <c r="K467" s="13">
        <v>1.4220541653090999</v>
      </c>
      <c r="L467" s="13">
        <v>31.242530011840913</v>
      </c>
      <c r="M467" s="13">
        <v>5.6589653289091002</v>
      </c>
      <c r="N467" s="13">
        <v>124.32746827613292</v>
      </c>
    </row>
    <row r="468" spans="1:14" ht="25" hidden="1" outlineLevel="3" x14ac:dyDescent="0.25">
      <c r="A468" s="1" t="s">
        <v>839</v>
      </c>
      <c r="B468" s="3" t="s">
        <v>59</v>
      </c>
      <c r="C468" s="3" t="s">
        <v>60</v>
      </c>
      <c r="D468" s="3" t="s">
        <v>433</v>
      </c>
      <c r="E468" s="8" t="s">
        <v>434</v>
      </c>
      <c r="F468" s="10" t="s">
        <v>153</v>
      </c>
      <c r="G468" s="62">
        <v>8.59</v>
      </c>
      <c r="H468" s="31">
        <v>0.34139999999999993</v>
      </c>
      <c r="I468" s="12">
        <v>4.2369111636000003</v>
      </c>
      <c r="J468" s="12">
        <v>36.395066895324</v>
      </c>
      <c r="K468" s="12">
        <v>1.4220541653090999</v>
      </c>
      <c r="L468" s="12">
        <v>12.21544528000517</v>
      </c>
      <c r="M468" s="12">
        <v>5.6589653289091002</v>
      </c>
      <c r="N468" s="12">
        <v>48.61051217532917</v>
      </c>
    </row>
    <row r="469" spans="1:14" ht="25" hidden="1" outlineLevel="3" x14ac:dyDescent="0.25">
      <c r="A469" s="2" t="s">
        <v>840</v>
      </c>
      <c r="B469" s="4" t="s">
        <v>59</v>
      </c>
      <c r="C469" s="4" t="s">
        <v>60</v>
      </c>
      <c r="D469" s="4" t="s">
        <v>433</v>
      </c>
      <c r="E469" s="9" t="s">
        <v>434</v>
      </c>
      <c r="F469" s="11" t="s">
        <v>153</v>
      </c>
      <c r="G469" s="61">
        <v>21.97</v>
      </c>
      <c r="H469" s="32">
        <v>0.34140000000000015</v>
      </c>
      <c r="I469" s="13">
        <v>4.2369111636000003</v>
      </c>
      <c r="J469" s="13">
        <v>93.084938264292006</v>
      </c>
      <c r="K469" s="13">
        <v>1.4220541653090999</v>
      </c>
      <c r="L469" s="13">
        <v>31.242530011840913</v>
      </c>
      <c r="M469" s="13">
        <v>5.6589653289091002</v>
      </c>
      <c r="N469" s="13">
        <v>124.32746827613292</v>
      </c>
    </row>
    <row r="470" spans="1:14" ht="37.5" hidden="1" outlineLevel="3" x14ac:dyDescent="0.25">
      <c r="A470" s="1" t="s">
        <v>841</v>
      </c>
      <c r="B470" s="3" t="s">
        <v>59</v>
      </c>
      <c r="C470" s="3" t="s">
        <v>60</v>
      </c>
      <c r="D470" s="3" t="s">
        <v>465</v>
      </c>
      <c r="E470" s="8" t="s">
        <v>466</v>
      </c>
      <c r="F470" s="10" t="s">
        <v>153</v>
      </c>
      <c r="G470" s="62">
        <v>10.3</v>
      </c>
      <c r="H470" s="31">
        <v>0.34139999999999993</v>
      </c>
      <c r="I470" s="12">
        <v>16.944928319399999</v>
      </c>
      <c r="J470" s="12">
        <v>174.53276168982001</v>
      </c>
      <c r="K470" s="12">
        <v>12.231002786185016</v>
      </c>
      <c r="L470" s="12">
        <v>125.97932869770568</v>
      </c>
      <c r="M470" s="12">
        <v>29.175931105585015</v>
      </c>
      <c r="N470" s="12">
        <v>300.51209038752569</v>
      </c>
    </row>
    <row r="471" spans="1:14" ht="37.5" hidden="1" outlineLevel="3" x14ac:dyDescent="0.25">
      <c r="A471" s="2" t="s">
        <v>842</v>
      </c>
      <c r="B471" s="4" t="s">
        <v>59</v>
      </c>
      <c r="C471" s="4" t="s">
        <v>60</v>
      </c>
      <c r="D471" s="4" t="s">
        <v>468</v>
      </c>
      <c r="E471" s="9" t="s">
        <v>469</v>
      </c>
      <c r="F471" s="11" t="s">
        <v>153</v>
      </c>
      <c r="G471" s="61">
        <v>8.59</v>
      </c>
      <c r="H471" s="32">
        <v>0.34139999999999993</v>
      </c>
      <c r="I471" s="13">
        <v>11.9675294794</v>
      </c>
      <c r="J471" s="13">
        <v>102.80107822804599</v>
      </c>
      <c r="K471" s="13">
        <v>11.544493878794416</v>
      </c>
      <c r="L471" s="13">
        <v>99.167202418844042</v>
      </c>
      <c r="M471" s="13">
        <v>23.512023358194416</v>
      </c>
      <c r="N471" s="13">
        <v>201.96828064689004</v>
      </c>
    </row>
    <row r="472" spans="1:14" ht="37.5" hidden="1" outlineLevel="3" x14ac:dyDescent="0.25">
      <c r="A472" s="1" t="s">
        <v>843</v>
      </c>
      <c r="B472" s="3" t="s">
        <v>59</v>
      </c>
      <c r="C472" s="3" t="s">
        <v>60</v>
      </c>
      <c r="D472" s="3" t="s">
        <v>638</v>
      </c>
      <c r="E472" s="8" t="s">
        <v>639</v>
      </c>
      <c r="F472" s="10" t="s">
        <v>153</v>
      </c>
      <c r="G472" s="62">
        <v>10.7</v>
      </c>
      <c r="H472" s="31">
        <v>0.3413999999999997</v>
      </c>
      <c r="I472" s="12">
        <v>10.427065719399998</v>
      </c>
      <c r="J472" s="12">
        <v>111.56960319757997</v>
      </c>
      <c r="K472" s="12">
        <v>11.005094022987514</v>
      </c>
      <c r="L472" s="12">
        <v>117.75450604596639</v>
      </c>
      <c r="M472" s="12">
        <v>21.432159742387512</v>
      </c>
      <c r="N472" s="12">
        <v>229.32410924354636</v>
      </c>
    </row>
    <row r="473" spans="1:14" hidden="1" outlineLevel="2" collapsed="1" x14ac:dyDescent="0.25">
      <c r="A473" s="14" t="s">
        <v>844</v>
      </c>
      <c r="B473" s="50"/>
      <c r="C473" s="51"/>
      <c r="D473" s="51"/>
      <c r="E473" s="51" t="s">
        <v>845</v>
      </c>
      <c r="F473" s="15"/>
      <c r="G473" s="60"/>
      <c r="H473" s="30">
        <v>0.34139999999999993</v>
      </c>
      <c r="I473" s="16"/>
      <c r="J473" s="16">
        <v>753.79053309848348</v>
      </c>
      <c r="K473" s="16"/>
      <c r="L473" s="16">
        <v>553.52120858169644</v>
      </c>
      <c r="M473" s="16"/>
      <c r="N473" s="16">
        <v>1307.3117416801799</v>
      </c>
    </row>
    <row r="474" spans="1:14" ht="37.5" hidden="1" outlineLevel="3" x14ac:dyDescent="0.25">
      <c r="A474" s="2" t="s">
        <v>846</v>
      </c>
      <c r="B474" s="4" t="s">
        <v>59</v>
      </c>
      <c r="C474" s="4" t="s">
        <v>60</v>
      </c>
      <c r="D474" s="4" t="s">
        <v>847</v>
      </c>
      <c r="E474" s="9" t="s">
        <v>848</v>
      </c>
      <c r="F474" s="11" t="s">
        <v>206</v>
      </c>
      <c r="G474" s="61">
        <v>2</v>
      </c>
      <c r="H474" s="32">
        <v>0.34139999999999993</v>
      </c>
      <c r="I474" s="13">
        <v>376.89526654924174</v>
      </c>
      <c r="J474" s="13">
        <v>753.79053309848348</v>
      </c>
      <c r="K474" s="13">
        <v>276.76060429084822</v>
      </c>
      <c r="L474" s="13">
        <v>553.52120858169644</v>
      </c>
      <c r="M474" s="13">
        <v>653.65587084008996</v>
      </c>
      <c r="N474" s="13">
        <v>1307.3117416801799</v>
      </c>
    </row>
    <row r="475" spans="1:14" hidden="1" outlineLevel="2" collapsed="1" x14ac:dyDescent="0.25">
      <c r="A475" s="14" t="s">
        <v>849</v>
      </c>
      <c r="B475" s="50"/>
      <c r="C475" s="51"/>
      <c r="D475" s="51"/>
      <c r="E475" s="51" t="s">
        <v>850</v>
      </c>
      <c r="F475" s="15"/>
      <c r="G475" s="60"/>
      <c r="H475" s="30">
        <v>0.34140000000000015</v>
      </c>
      <c r="I475" s="16"/>
      <c r="J475" s="16">
        <v>3767.6873520748518</v>
      </c>
      <c r="K475" s="16"/>
      <c r="L475" s="16">
        <v>1881.2095521613317</v>
      </c>
      <c r="M475" s="16"/>
      <c r="N475" s="16">
        <v>5648.8969042361832</v>
      </c>
    </row>
    <row r="476" spans="1:14" ht="37.5" hidden="1" outlineLevel="3" x14ac:dyDescent="0.25">
      <c r="A476" s="1" t="s">
        <v>851</v>
      </c>
      <c r="B476" s="3" t="s">
        <v>59</v>
      </c>
      <c r="C476" s="3" t="s">
        <v>60</v>
      </c>
      <c r="D476" s="3" t="s">
        <v>852</v>
      </c>
      <c r="E476" s="8" t="s">
        <v>853</v>
      </c>
      <c r="F476" s="10" t="s">
        <v>206</v>
      </c>
      <c r="G476" s="62">
        <v>5</v>
      </c>
      <c r="H476" s="31">
        <v>0.34140000000000037</v>
      </c>
      <c r="I476" s="12">
        <v>458.99157603657039</v>
      </c>
      <c r="J476" s="12">
        <v>2294.957880182852</v>
      </c>
      <c r="K476" s="12">
        <v>310.59254440843432</v>
      </c>
      <c r="L476" s="12">
        <v>1552.9627220421717</v>
      </c>
      <c r="M476" s="12">
        <v>769.58412044500471</v>
      </c>
      <c r="N476" s="12">
        <v>3847.9206022250237</v>
      </c>
    </row>
    <row r="477" spans="1:14" ht="37.5" hidden="1" outlineLevel="3" x14ac:dyDescent="0.25">
      <c r="A477" s="2" t="s">
        <v>854</v>
      </c>
      <c r="B477" s="4" t="s">
        <v>221</v>
      </c>
      <c r="C477" s="4" t="s">
        <v>60</v>
      </c>
      <c r="D477" s="4" t="s">
        <v>855</v>
      </c>
      <c r="E477" s="9" t="s">
        <v>856</v>
      </c>
      <c r="F477" s="11" t="s">
        <v>206</v>
      </c>
      <c r="G477" s="61">
        <v>18</v>
      </c>
      <c r="H477" s="32">
        <v>0.3413999999999997</v>
      </c>
      <c r="I477" s="13">
        <v>78.250179993999993</v>
      </c>
      <c r="J477" s="13">
        <v>1408.5032398919998</v>
      </c>
      <c r="K477" s="13">
        <v>18.235935006619997</v>
      </c>
      <c r="L477" s="13">
        <v>328.24683011915999</v>
      </c>
      <c r="M477" s="13">
        <v>96.486115000619989</v>
      </c>
      <c r="N477" s="13">
        <v>1736.7500700111598</v>
      </c>
    </row>
    <row r="478" spans="1:14" ht="25" hidden="1" outlineLevel="3" x14ac:dyDescent="0.25">
      <c r="A478" s="1" t="s">
        <v>857</v>
      </c>
      <c r="B478" s="3" t="s">
        <v>59</v>
      </c>
      <c r="C478" s="3" t="s">
        <v>458</v>
      </c>
      <c r="D478" s="3" t="s">
        <v>741</v>
      </c>
      <c r="E478" s="8" t="s">
        <v>742</v>
      </c>
      <c r="F478" s="10" t="s">
        <v>206</v>
      </c>
      <c r="G478" s="62">
        <v>18</v>
      </c>
      <c r="H478" s="31">
        <v>0.34139999999999993</v>
      </c>
      <c r="I478" s="12">
        <v>3.5681240000000001</v>
      </c>
      <c r="J478" s="12">
        <v>64.226231999999996</v>
      </c>
      <c r="K478" s="12"/>
      <c r="L478" s="12"/>
      <c r="M478" s="12">
        <v>3.5681240000000001</v>
      </c>
      <c r="N478" s="12">
        <v>64.226231999999996</v>
      </c>
    </row>
    <row r="479" spans="1:14" hidden="1" outlineLevel="2" collapsed="1" x14ac:dyDescent="0.25">
      <c r="A479" s="14" t="s">
        <v>858</v>
      </c>
      <c r="B479" s="50"/>
      <c r="C479" s="51"/>
      <c r="D479" s="51"/>
      <c r="E479" s="51" t="s">
        <v>859</v>
      </c>
      <c r="F479" s="15"/>
      <c r="G479" s="60"/>
      <c r="H479" s="30">
        <v>0.3413999999999997</v>
      </c>
      <c r="I479" s="16"/>
      <c r="J479" s="16">
        <v>104572.55221065623</v>
      </c>
      <c r="K479" s="16"/>
      <c r="L479" s="16">
        <v>5118.3777815294816</v>
      </c>
      <c r="M479" s="16"/>
      <c r="N479" s="16">
        <v>109690.92999218572</v>
      </c>
    </row>
    <row r="480" spans="1:14" ht="25" hidden="1" outlineLevel="3" x14ac:dyDescent="0.25">
      <c r="A480" s="2" t="s">
        <v>860</v>
      </c>
      <c r="B480" s="4" t="s">
        <v>59</v>
      </c>
      <c r="C480" s="4" t="s">
        <v>60</v>
      </c>
      <c r="D480" s="4" t="s">
        <v>257</v>
      </c>
      <c r="E480" s="9" t="s">
        <v>258</v>
      </c>
      <c r="F480" s="11" t="s">
        <v>206</v>
      </c>
      <c r="G480" s="61">
        <v>1</v>
      </c>
      <c r="H480" s="32">
        <v>0.34139999999999993</v>
      </c>
      <c r="I480" s="13">
        <v>122.6974783838</v>
      </c>
      <c r="J480" s="13">
        <v>122.6974783838</v>
      </c>
      <c r="K480" s="13">
        <v>15.654731271709196</v>
      </c>
      <c r="L480" s="13">
        <v>15.654731271709196</v>
      </c>
      <c r="M480" s="13">
        <v>138.3522096555092</v>
      </c>
      <c r="N480" s="13">
        <v>138.3522096555092</v>
      </c>
    </row>
    <row r="481" spans="1:14" ht="25" hidden="1" outlineLevel="3" x14ac:dyDescent="0.25">
      <c r="A481" s="1" t="s">
        <v>861</v>
      </c>
      <c r="B481" s="3" t="s">
        <v>221</v>
      </c>
      <c r="C481" s="3" t="s">
        <v>60</v>
      </c>
      <c r="D481" s="3" t="s">
        <v>275</v>
      </c>
      <c r="E481" s="8" t="s">
        <v>276</v>
      </c>
      <c r="F481" s="10" t="s">
        <v>206</v>
      </c>
      <c r="G481" s="62">
        <v>11</v>
      </c>
      <c r="H481" s="31">
        <v>0.34140000000000015</v>
      </c>
      <c r="I481" s="12">
        <v>609.27729399999998</v>
      </c>
      <c r="J481" s="12">
        <v>6702.0502340000003</v>
      </c>
      <c r="K481" s="12"/>
      <c r="L481" s="12"/>
      <c r="M481" s="12">
        <v>609.27729399999998</v>
      </c>
      <c r="N481" s="12">
        <v>6702.0502340000003</v>
      </c>
    </row>
    <row r="482" spans="1:14" ht="25" hidden="1" outlineLevel="3" x14ac:dyDescent="0.25">
      <c r="A482" s="2" t="s">
        <v>862</v>
      </c>
      <c r="B482" s="4" t="s">
        <v>59</v>
      </c>
      <c r="C482" s="4" t="s">
        <v>60</v>
      </c>
      <c r="D482" s="4" t="s">
        <v>396</v>
      </c>
      <c r="E482" s="9" t="s">
        <v>397</v>
      </c>
      <c r="F482" s="11" t="s">
        <v>206</v>
      </c>
      <c r="G482" s="61">
        <v>2</v>
      </c>
      <c r="H482" s="32">
        <v>0.34140000000000015</v>
      </c>
      <c r="I482" s="13">
        <v>1135.9062820248</v>
      </c>
      <c r="J482" s="13">
        <v>2271.8125640496</v>
      </c>
      <c r="K482" s="13">
        <v>74.133700882442781</v>
      </c>
      <c r="L482" s="13">
        <v>148.26740176488556</v>
      </c>
      <c r="M482" s="13">
        <v>1210.0399829072428</v>
      </c>
      <c r="N482" s="13">
        <v>2420.0799658144856</v>
      </c>
    </row>
    <row r="483" spans="1:14" ht="25" hidden="1" outlineLevel="3" x14ac:dyDescent="0.25">
      <c r="A483" s="1" t="s">
        <v>863</v>
      </c>
      <c r="B483" s="3" t="s">
        <v>59</v>
      </c>
      <c r="C483" s="3" t="s">
        <v>60</v>
      </c>
      <c r="D483" s="3" t="s">
        <v>278</v>
      </c>
      <c r="E483" s="8" t="s">
        <v>279</v>
      </c>
      <c r="F483" s="10" t="s">
        <v>206</v>
      </c>
      <c r="G483" s="62">
        <v>11</v>
      </c>
      <c r="H483" s="31">
        <v>0.3413999999999997</v>
      </c>
      <c r="I483" s="12">
        <v>2857.1530566121992</v>
      </c>
      <c r="J483" s="12">
        <v>31428.683622734192</v>
      </c>
      <c r="K483" s="12">
        <v>22.615566888713147</v>
      </c>
      <c r="L483" s="12">
        <v>248.7712357758428</v>
      </c>
      <c r="M483" s="12">
        <v>2879.7686235009123</v>
      </c>
      <c r="N483" s="12">
        <v>31677.454858510035</v>
      </c>
    </row>
    <row r="484" spans="1:14" ht="25" hidden="1" outlineLevel="3" x14ac:dyDescent="0.25">
      <c r="A484" s="2" t="s">
        <v>864</v>
      </c>
      <c r="B484" s="4" t="s">
        <v>221</v>
      </c>
      <c r="C484" s="4" t="s">
        <v>60</v>
      </c>
      <c r="D484" s="4" t="s">
        <v>865</v>
      </c>
      <c r="E484" s="9" t="s">
        <v>866</v>
      </c>
      <c r="F484" s="11" t="s">
        <v>206</v>
      </c>
      <c r="G484" s="61">
        <v>2</v>
      </c>
      <c r="H484" s="32">
        <v>0.34139999999999993</v>
      </c>
      <c r="I484" s="13">
        <v>332.103812</v>
      </c>
      <c r="J484" s="13">
        <v>664.20762400000001</v>
      </c>
      <c r="K484" s="13"/>
      <c r="L484" s="13"/>
      <c r="M484" s="13">
        <v>332.103812</v>
      </c>
      <c r="N484" s="13">
        <v>664.20762400000001</v>
      </c>
    </row>
    <row r="485" spans="1:14" ht="25" hidden="1" outlineLevel="3" x14ac:dyDescent="0.25">
      <c r="A485" s="1" t="s">
        <v>867</v>
      </c>
      <c r="B485" s="3" t="s">
        <v>59</v>
      </c>
      <c r="C485" s="3" t="s">
        <v>60</v>
      </c>
      <c r="D485" s="3" t="s">
        <v>291</v>
      </c>
      <c r="E485" s="8" t="s">
        <v>292</v>
      </c>
      <c r="F485" s="10" t="s">
        <v>206</v>
      </c>
      <c r="G485" s="62">
        <v>11</v>
      </c>
      <c r="H485" s="31">
        <v>0.34140000000000015</v>
      </c>
      <c r="I485" s="12">
        <v>741.05767616059995</v>
      </c>
      <c r="J485" s="12">
        <v>8151.6344377665991</v>
      </c>
      <c r="K485" s="12">
        <v>49.537126638069822</v>
      </c>
      <c r="L485" s="12">
        <v>544.90839301876804</v>
      </c>
      <c r="M485" s="12">
        <v>790.59480279866978</v>
      </c>
      <c r="N485" s="12">
        <v>8696.5428307853672</v>
      </c>
    </row>
    <row r="486" spans="1:14" ht="50" hidden="1" outlineLevel="3" x14ac:dyDescent="0.25">
      <c r="A486" s="2" t="s">
        <v>868</v>
      </c>
      <c r="B486" s="4" t="s">
        <v>59</v>
      </c>
      <c r="C486" s="4" t="s">
        <v>60</v>
      </c>
      <c r="D486" s="4" t="s">
        <v>869</v>
      </c>
      <c r="E486" s="9" t="s">
        <v>870</v>
      </c>
      <c r="F486" s="11" t="s">
        <v>206</v>
      </c>
      <c r="G486" s="61">
        <v>22</v>
      </c>
      <c r="H486" s="32">
        <v>0.34139999999999993</v>
      </c>
      <c r="I486" s="13">
        <v>1546.8795594982</v>
      </c>
      <c r="J486" s="13">
        <v>34031.350308960398</v>
      </c>
      <c r="K486" s="13">
        <v>97.504220808974651</v>
      </c>
      <c r="L486" s="13">
        <v>2145.0928577974482</v>
      </c>
      <c r="M486" s="13">
        <v>1644.3837803071747</v>
      </c>
      <c r="N486" s="13">
        <v>36176.443166757846</v>
      </c>
    </row>
    <row r="487" spans="1:14" ht="25" hidden="1" outlineLevel="3" x14ac:dyDescent="0.25">
      <c r="A487" s="1" t="s">
        <v>871</v>
      </c>
      <c r="B487" s="3" t="s">
        <v>59</v>
      </c>
      <c r="C487" s="3" t="s">
        <v>60</v>
      </c>
      <c r="D487" s="3" t="s">
        <v>396</v>
      </c>
      <c r="E487" s="8" t="s">
        <v>397</v>
      </c>
      <c r="F487" s="10" t="s">
        <v>206</v>
      </c>
      <c r="G487" s="62">
        <v>4</v>
      </c>
      <c r="H487" s="31">
        <v>0.34140000000000015</v>
      </c>
      <c r="I487" s="12">
        <v>1135.9062820248</v>
      </c>
      <c r="J487" s="12">
        <v>4543.6251280992001</v>
      </c>
      <c r="K487" s="12">
        <v>74.133700882442781</v>
      </c>
      <c r="L487" s="12">
        <v>296.53480352977112</v>
      </c>
      <c r="M487" s="12">
        <v>1210.0399829072428</v>
      </c>
      <c r="N487" s="12">
        <v>4840.1599316289712</v>
      </c>
    </row>
    <row r="488" spans="1:14" ht="50" hidden="1" outlineLevel="3" x14ac:dyDescent="0.25">
      <c r="A488" s="2" t="s">
        <v>872</v>
      </c>
      <c r="B488" s="4" t="s">
        <v>59</v>
      </c>
      <c r="C488" s="4" t="s">
        <v>60</v>
      </c>
      <c r="D488" s="4" t="s">
        <v>260</v>
      </c>
      <c r="E488" s="9" t="s">
        <v>261</v>
      </c>
      <c r="F488" s="11" t="s">
        <v>206</v>
      </c>
      <c r="G488" s="61">
        <v>4</v>
      </c>
      <c r="H488" s="32">
        <v>0.3413999999999997</v>
      </c>
      <c r="I488" s="13">
        <v>1869.2874868219997</v>
      </c>
      <c r="J488" s="13">
        <v>7477.1499472879987</v>
      </c>
      <c r="K488" s="13">
        <v>105.20222723858819</v>
      </c>
      <c r="L488" s="13">
        <v>420.80890895435277</v>
      </c>
      <c r="M488" s="13">
        <v>1974.4897140605879</v>
      </c>
      <c r="N488" s="13">
        <v>7897.9588562423514</v>
      </c>
    </row>
    <row r="489" spans="1:14" ht="25" hidden="1" outlineLevel="3" x14ac:dyDescent="0.25">
      <c r="A489" s="1" t="s">
        <v>873</v>
      </c>
      <c r="B489" s="3" t="s">
        <v>59</v>
      </c>
      <c r="C489" s="3" t="s">
        <v>60</v>
      </c>
      <c r="D489" s="3" t="s">
        <v>874</v>
      </c>
      <c r="E489" s="8" t="s">
        <v>875</v>
      </c>
      <c r="F489" s="10" t="s">
        <v>206</v>
      </c>
      <c r="G489" s="62">
        <v>11</v>
      </c>
      <c r="H489" s="31">
        <v>0.34139999999999993</v>
      </c>
      <c r="I489" s="12">
        <v>66.124311658599993</v>
      </c>
      <c r="J489" s="12">
        <v>727.36742824459998</v>
      </c>
      <c r="K489" s="12">
        <v>5.3456236656975165</v>
      </c>
      <c r="L489" s="12">
        <v>58.80186032267261</v>
      </c>
      <c r="M489" s="12">
        <v>71.469935324297509</v>
      </c>
      <c r="N489" s="12">
        <v>786.16928856727259</v>
      </c>
    </row>
    <row r="490" spans="1:14" ht="25" hidden="1" outlineLevel="3" x14ac:dyDescent="0.25">
      <c r="A490" s="2" t="s">
        <v>876</v>
      </c>
      <c r="B490" s="4" t="s">
        <v>59</v>
      </c>
      <c r="C490" s="4" t="s">
        <v>60</v>
      </c>
      <c r="D490" s="4" t="s">
        <v>877</v>
      </c>
      <c r="E490" s="9" t="s">
        <v>878</v>
      </c>
      <c r="F490" s="11" t="s">
        <v>206</v>
      </c>
      <c r="G490" s="61">
        <v>13</v>
      </c>
      <c r="H490" s="32">
        <v>0.34140000000000015</v>
      </c>
      <c r="I490" s="13">
        <v>8.4172836585999988</v>
      </c>
      <c r="J490" s="13">
        <v>109.42468756179998</v>
      </c>
      <c r="K490" s="13">
        <v>5.3456236656975182</v>
      </c>
      <c r="L490" s="13">
        <v>69.493107654067742</v>
      </c>
      <c r="M490" s="13">
        <v>13.762907324297517</v>
      </c>
      <c r="N490" s="13">
        <v>178.91779521586773</v>
      </c>
    </row>
    <row r="491" spans="1:14" ht="25" hidden="1" outlineLevel="3" x14ac:dyDescent="0.25">
      <c r="A491" s="1" t="s">
        <v>879</v>
      </c>
      <c r="B491" s="3" t="s">
        <v>59</v>
      </c>
      <c r="C491" s="3" t="s">
        <v>60</v>
      </c>
      <c r="D491" s="3" t="s">
        <v>880</v>
      </c>
      <c r="E491" s="8" t="s">
        <v>881</v>
      </c>
      <c r="F491" s="10" t="s">
        <v>206</v>
      </c>
      <c r="G491" s="62">
        <v>11</v>
      </c>
      <c r="H491" s="31">
        <v>0.34139999999999993</v>
      </c>
      <c r="I491" s="12">
        <v>283.43177028599996</v>
      </c>
      <c r="J491" s="12">
        <v>3117.7494731459997</v>
      </c>
      <c r="K491" s="12">
        <v>9.5829554435105706</v>
      </c>
      <c r="L491" s="12">
        <v>105.41250987861622</v>
      </c>
      <c r="M491" s="12">
        <v>293.01472572951053</v>
      </c>
      <c r="N491" s="12">
        <v>3223.1619830246159</v>
      </c>
    </row>
    <row r="492" spans="1:14" ht="25" hidden="1" outlineLevel="3" x14ac:dyDescent="0.25">
      <c r="A492" s="2" t="s">
        <v>882</v>
      </c>
      <c r="B492" s="4" t="s">
        <v>59</v>
      </c>
      <c r="C492" s="4" t="s">
        <v>60</v>
      </c>
      <c r="D492" s="4" t="s">
        <v>880</v>
      </c>
      <c r="E492" s="9" t="s">
        <v>881</v>
      </c>
      <c r="F492" s="11" t="s">
        <v>206</v>
      </c>
      <c r="G492" s="61">
        <v>2</v>
      </c>
      <c r="H492" s="32">
        <v>0.34139999999999993</v>
      </c>
      <c r="I492" s="13">
        <v>283.43177028599996</v>
      </c>
      <c r="J492" s="13">
        <v>566.86354057199992</v>
      </c>
      <c r="K492" s="13">
        <v>9.5829554435105706</v>
      </c>
      <c r="L492" s="13">
        <v>19.165910887021141</v>
      </c>
      <c r="M492" s="13">
        <v>293.01472572951053</v>
      </c>
      <c r="N492" s="13">
        <v>586.02945145902106</v>
      </c>
    </row>
    <row r="493" spans="1:14" ht="25" hidden="1" outlineLevel="3" x14ac:dyDescent="0.25">
      <c r="A493" s="1" t="s">
        <v>883</v>
      </c>
      <c r="B493" s="3" t="s">
        <v>59</v>
      </c>
      <c r="C493" s="3" t="s">
        <v>60</v>
      </c>
      <c r="D493" s="3" t="s">
        <v>884</v>
      </c>
      <c r="E493" s="8" t="s">
        <v>885</v>
      </c>
      <c r="F493" s="10" t="s">
        <v>206</v>
      </c>
      <c r="G493" s="62">
        <v>2</v>
      </c>
      <c r="H493" s="31">
        <v>0.3413999999999997</v>
      </c>
      <c r="I493" s="12">
        <v>11.940201137199997</v>
      </c>
      <c r="J493" s="12">
        <v>23.880402274399994</v>
      </c>
      <c r="K493" s="12">
        <v>2.9610413823443196</v>
      </c>
      <c r="L493" s="12">
        <v>5.9220827646886391</v>
      </c>
      <c r="M493" s="12">
        <v>14.901242519544317</v>
      </c>
      <c r="N493" s="12">
        <v>29.802485039088634</v>
      </c>
    </row>
    <row r="494" spans="1:14" ht="25" hidden="1" outlineLevel="3" x14ac:dyDescent="0.25">
      <c r="A494" s="2" t="s">
        <v>886</v>
      </c>
      <c r="B494" s="4" t="s">
        <v>59</v>
      </c>
      <c r="C494" s="4" t="s">
        <v>60</v>
      </c>
      <c r="D494" s="4" t="s">
        <v>887</v>
      </c>
      <c r="E494" s="9" t="s">
        <v>888</v>
      </c>
      <c r="F494" s="11" t="s">
        <v>206</v>
      </c>
      <c r="G494" s="61">
        <v>11</v>
      </c>
      <c r="H494" s="32">
        <v>0.34140000000000015</v>
      </c>
      <c r="I494" s="13">
        <v>147.1169826112</v>
      </c>
      <c r="J494" s="13">
        <v>1618.2868087232</v>
      </c>
      <c r="K494" s="13">
        <v>7.1264114433764973</v>
      </c>
      <c r="L494" s="13">
        <v>78.390525877141499</v>
      </c>
      <c r="M494" s="13">
        <v>154.2433940545765</v>
      </c>
      <c r="N494" s="13">
        <v>1696.6773346003415</v>
      </c>
    </row>
    <row r="495" spans="1:14" ht="25" hidden="1" outlineLevel="3" x14ac:dyDescent="0.25">
      <c r="A495" s="1" t="s">
        <v>889</v>
      </c>
      <c r="B495" s="3" t="s">
        <v>59</v>
      </c>
      <c r="C495" s="3" t="s">
        <v>60</v>
      </c>
      <c r="D495" s="3" t="s">
        <v>890</v>
      </c>
      <c r="E495" s="8" t="s">
        <v>891</v>
      </c>
      <c r="F495" s="10" t="s">
        <v>206</v>
      </c>
      <c r="G495" s="62">
        <v>2</v>
      </c>
      <c r="H495" s="31">
        <v>0.34139999999999993</v>
      </c>
      <c r="I495" s="12">
        <v>7.9546629680000001</v>
      </c>
      <c r="J495" s="12">
        <v>15.909325936</v>
      </c>
      <c r="K495" s="12">
        <v>4.3174858057539192</v>
      </c>
      <c r="L495" s="12">
        <v>8.6349716115078383</v>
      </c>
      <c r="M495" s="12">
        <v>12.272148773753919</v>
      </c>
      <c r="N495" s="12">
        <v>24.544297547507838</v>
      </c>
    </row>
    <row r="496" spans="1:14" ht="25" hidden="1" outlineLevel="3" x14ac:dyDescent="0.25">
      <c r="A496" s="2" t="s">
        <v>892</v>
      </c>
      <c r="B496" s="4" t="s">
        <v>59</v>
      </c>
      <c r="C496" s="4" t="s">
        <v>458</v>
      </c>
      <c r="D496" s="4" t="s">
        <v>747</v>
      </c>
      <c r="E496" s="9" t="s">
        <v>748</v>
      </c>
      <c r="F496" s="11" t="s">
        <v>206</v>
      </c>
      <c r="G496" s="61">
        <v>11</v>
      </c>
      <c r="H496" s="32">
        <v>0.34139999999999993</v>
      </c>
      <c r="I496" s="13">
        <v>5.0436639999999997</v>
      </c>
      <c r="J496" s="13">
        <v>55.480303999999997</v>
      </c>
      <c r="K496" s="13"/>
      <c r="L496" s="13"/>
      <c r="M496" s="13">
        <v>5.0436639999999997</v>
      </c>
      <c r="N496" s="13">
        <v>55.480303999999997</v>
      </c>
    </row>
    <row r="497" spans="1:14" ht="25" hidden="1" outlineLevel="3" x14ac:dyDescent="0.25">
      <c r="A497" s="1" t="s">
        <v>893</v>
      </c>
      <c r="B497" s="3" t="s">
        <v>59</v>
      </c>
      <c r="C497" s="3" t="s">
        <v>458</v>
      </c>
      <c r="D497" s="3" t="s">
        <v>741</v>
      </c>
      <c r="E497" s="8" t="s">
        <v>742</v>
      </c>
      <c r="F497" s="10" t="s">
        <v>206</v>
      </c>
      <c r="G497" s="62">
        <v>6</v>
      </c>
      <c r="H497" s="31">
        <v>0.34139999999999993</v>
      </c>
      <c r="I497" s="12">
        <v>3.5681240000000001</v>
      </c>
      <c r="J497" s="12">
        <v>21.408743999999999</v>
      </c>
      <c r="K497" s="12"/>
      <c r="L497" s="12"/>
      <c r="M497" s="12">
        <v>3.5681240000000001</v>
      </c>
      <c r="N497" s="12">
        <v>21.408743999999999</v>
      </c>
    </row>
    <row r="498" spans="1:14" ht="25" hidden="1" outlineLevel="3" x14ac:dyDescent="0.25">
      <c r="A498" s="2" t="s">
        <v>894</v>
      </c>
      <c r="B498" s="4" t="s">
        <v>59</v>
      </c>
      <c r="C498" s="4" t="s">
        <v>458</v>
      </c>
      <c r="D498" s="4" t="s">
        <v>751</v>
      </c>
      <c r="E498" s="9" t="s">
        <v>752</v>
      </c>
      <c r="F498" s="11" t="s">
        <v>206</v>
      </c>
      <c r="G498" s="61">
        <v>4</v>
      </c>
      <c r="H498" s="32">
        <v>0.34139999999999993</v>
      </c>
      <c r="I498" s="13">
        <v>10.100742</v>
      </c>
      <c r="J498" s="13">
        <v>40.402968000000001</v>
      </c>
      <c r="K498" s="13"/>
      <c r="L498" s="13"/>
      <c r="M498" s="13">
        <v>10.100742</v>
      </c>
      <c r="N498" s="13">
        <v>40.402968000000001</v>
      </c>
    </row>
    <row r="499" spans="1:14" ht="37.5" hidden="1" outlineLevel="3" x14ac:dyDescent="0.25">
      <c r="A499" s="1" t="s">
        <v>895</v>
      </c>
      <c r="B499" s="3" t="s">
        <v>59</v>
      </c>
      <c r="C499" s="3" t="s">
        <v>60</v>
      </c>
      <c r="D499" s="3" t="s">
        <v>896</v>
      </c>
      <c r="E499" s="8" t="s">
        <v>897</v>
      </c>
      <c r="F499" s="10" t="s">
        <v>206</v>
      </c>
      <c r="G499" s="62">
        <v>11</v>
      </c>
      <c r="H499" s="31">
        <v>0.34140000000000015</v>
      </c>
      <c r="I499" s="12">
        <v>43.8537248656</v>
      </c>
      <c r="J499" s="12">
        <v>482.39097352160002</v>
      </c>
      <c r="K499" s="12">
        <v>9.2427396901973964</v>
      </c>
      <c r="L499" s="12">
        <v>101.67013659217139</v>
      </c>
      <c r="M499" s="12">
        <v>53.096464555797397</v>
      </c>
      <c r="N499" s="12">
        <v>584.06111011377141</v>
      </c>
    </row>
    <row r="500" spans="1:14" ht="37.5" hidden="1" outlineLevel="3" x14ac:dyDescent="0.25">
      <c r="A500" s="2" t="s">
        <v>898</v>
      </c>
      <c r="B500" s="4" t="s">
        <v>59</v>
      </c>
      <c r="C500" s="4" t="s">
        <v>60</v>
      </c>
      <c r="D500" s="4" t="s">
        <v>899</v>
      </c>
      <c r="E500" s="9" t="s">
        <v>900</v>
      </c>
      <c r="F500" s="11" t="s">
        <v>206</v>
      </c>
      <c r="G500" s="61">
        <v>11</v>
      </c>
      <c r="H500" s="32">
        <v>0.34139999999999993</v>
      </c>
      <c r="I500" s="13">
        <v>10.3772729514</v>
      </c>
      <c r="J500" s="13">
        <v>114.15000246540001</v>
      </c>
      <c r="K500" s="13">
        <v>6.0946414364229984</v>
      </c>
      <c r="L500" s="13">
        <v>67.04105580065297</v>
      </c>
      <c r="M500" s="13">
        <v>16.471914387822999</v>
      </c>
      <c r="N500" s="13">
        <v>181.19105826605298</v>
      </c>
    </row>
    <row r="501" spans="1:14" ht="37.5" hidden="1" outlineLevel="3" x14ac:dyDescent="0.25">
      <c r="A501" s="1" t="s">
        <v>901</v>
      </c>
      <c r="B501" s="3" t="s">
        <v>59</v>
      </c>
      <c r="C501" s="3" t="s">
        <v>60</v>
      </c>
      <c r="D501" s="3" t="s">
        <v>902</v>
      </c>
      <c r="E501" s="8" t="s">
        <v>903</v>
      </c>
      <c r="F501" s="10" t="s">
        <v>206</v>
      </c>
      <c r="G501" s="62">
        <v>4</v>
      </c>
      <c r="H501" s="31">
        <v>0.34139999999999993</v>
      </c>
      <c r="I501" s="12">
        <v>12.861632942399998</v>
      </c>
      <c r="J501" s="12">
        <v>51.446531769599993</v>
      </c>
      <c r="K501" s="12">
        <v>6.6177248352970981</v>
      </c>
      <c r="L501" s="12">
        <v>26.470899341188392</v>
      </c>
      <c r="M501" s="12">
        <v>19.479357777697096</v>
      </c>
      <c r="N501" s="12">
        <v>77.917431110788385</v>
      </c>
    </row>
    <row r="502" spans="1:14" ht="37.5" hidden="1" outlineLevel="3" x14ac:dyDescent="0.25">
      <c r="A502" s="2" t="s">
        <v>904</v>
      </c>
      <c r="B502" s="4" t="s">
        <v>59</v>
      </c>
      <c r="C502" s="4" t="s">
        <v>60</v>
      </c>
      <c r="D502" s="4" t="s">
        <v>905</v>
      </c>
      <c r="E502" s="9" t="s">
        <v>906</v>
      </c>
      <c r="F502" s="11" t="s">
        <v>206</v>
      </c>
      <c r="G502" s="61">
        <v>4</v>
      </c>
      <c r="H502" s="32">
        <v>0.3413999999999997</v>
      </c>
      <c r="I502" s="13">
        <v>21.193057611199997</v>
      </c>
      <c r="J502" s="13">
        <v>84.772230444799987</v>
      </c>
      <c r="K502" s="13">
        <v>7.9278327976147978</v>
      </c>
      <c r="L502" s="13">
        <v>31.711331190459191</v>
      </c>
      <c r="M502" s="13">
        <v>29.120890408814795</v>
      </c>
      <c r="N502" s="13">
        <v>116.48356163525918</v>
      </c>
    </row>
    <row r="503" spans="1:14" hidden="1" outlineLevel="3" x14ac:dyDescent="0.25">
      <c r="A503" s="1" t="s">
        <v>907</v>
      </c>
      <c r="B503" s="3" t="s">
        <v>59</v>
      </c>
      <c r="C503" s="3" t="s">
        <v>458</v>
      </c>
      <c r="D503" s="3" t="s">
        <v>908</v>
      </c>
      <c r="E503" s="8" t="s">
        <v>909</v>
      </c>
      <c r="F503" s="10" t="s">
        <v>206</v>
      </c>
      <c r="G503" s="62">
        <v>11</v>
      </c>
      <c r="H503" s="31">
        <v>0.34139999999999993</v>
      </c>
      <c r="I503" s="12">
        <v>30.288811999999997</v>
      </c>
      <c r="J503" s="12">
        <v>333.17693199999997</v>
      </c>
      <c r="K503" s="12"/>
      <c r="L503" s="12"/>
      <c r="M503" s="12">
        <v>30.288811999999997</v>
      </c>
      <c r="N503" s="12">
        <v>333.17693199999997</v>
      </c>
    </row>
    <row r="504" spans="1:14" ht="37.5" hidden="1" outlineLevel="3" x14ac:dyDescent="0.25">
      <c r="A504" s="2" t="s">
        <v>910</v>
      </c>
      <c r="B504" s="4" t="s">
        <v>221</v>
      </c>
      <c r="C504" s="4" t="s">
        <v>60</v>
      </c>
      <c r="D504" s="4" t="s">
        <v>911</v>
      </c>
      <c r="E504" s="9" t="s">
        <v>912</v>
      </c>
      <c r="F504" s="11" t="s">
        <v>206</v>
      </c>
      <c r="G504" s="61">
        <v>2</v>
      </c>
      <c r="H504" s="32">
        <v>0.3413999999999997</v>
      </c>
      <c r="I504" s="13">
        <v>16.240598079999998</v>
      </c>
      <c r="J504" s="13">
        <v>32.481196159999996</v>
      </c>
      <c r="K504" s="13">
        <v>6.2386093443699977</v>
      </c>
      <c r="L504" s="13">
        <v>12.477218688739995</v>
      </c>
      <c r="M504" s="13">
        <v>22.479207424369996</v>
      </c>
      <c r="N504" s="13">
        <v>44.958414848739991</v>
      </c>
    </row>
    <row r="505" spans="1:14" ht="37.5" hidden="1" outlineLevel="3" x14ac:dyDescent="0.25">
      <c r="A505" s="1" t="s">
        <v>913</v>
      </c>
      <c r="B505" s="3" t="s">
        <v>59</v>
      </c>
      <c r="C505" s="3" t="s">
        <v>60</v>
      </c>
      <c r="D505" s="3" t="s">
        <v>914</v>
      </c>
      <c r="E505" s="8" t="s">
        <v>915</v>
      </c>
      <c r="F505" s="10" t="s">
        <v>153</v>
      </c>
      <c r="G505" s="62">
        <v>6.6</v>
      </c>
      <c r="H505" s="31">
        <v>0.34139999999999993</v>
      </c>
      <c r="I505" s="12">
        <v>13.2500500678</v>
      </c>
      <c r="J505" s="12">
        <v>87.450330447479999</v>
      </c>
      <c r="K505" s="12">
        <v>14.060865676156997</v>
      </c>
      <c r="L505" s="12">
        <v>92.801713462636158</v>
      </c>
      <c r="M505" s="12">
        <v>27.310915743956997</v>
      </c>
      <c r="N505" s="12">
        <v>180.25204391011616</v>
      </c>
    </row>
    <row r="506" spans="1:14" ht="37.5" hidden="1" outlineLevel="3" x14ac:dyDescent="0.25">
      <c r="A506" s="2" t="s">
        <v>916</v>
      </c>
      <c r="B506" s="4" t="s">
        <v>59</v>
      </c>
      <c r="C506" s="4" t="s">
        <v>60</v>
      </c>
      <c r="D506" s="4" t="s">
        <v>710</v>
      </c>
      <c r="E506" s="9" t="s">
        <v>711</v>
      </c>
      <c r="F506" s="11" t="s">
        <v>153</v>
      </c>
      <c r="G506" s="61">
        <v>1.2</v>
      </c>
      <c r="H506" s="32">
        <v>0.34140000000000015</v>
      </c>
      <c r="I506" s="13">
        <v>18.972823304399999</v>
      </c>
      <c r="J506" s="13">
        <v>22.767387965279998</v>
      </c>
      <c r="K506" s="13">
        <v>15.270196102911793</v>
      </c>
      <c r="L506" s="13">
        <v>18.324235323494154</v>
      </c>
      <c r="M506" s="13">
        <v>34.243019407311792</v>
      </c>
      <c r="N506" s="13">
        <v>41.091623288774151</v>
      </c>
    </row>
    <row r="507" spans="1:14" ht="37.5" hidden="1" outlineLevel="3" x14ac:dyDescent="0.25">
      <c r="A507" s="1" t="s">
        <v>917</v>
      </c>
      <c r="B507" s="3" t="s">
        <v>59</v>
      </c>
      <c r="C507" s="3" t="s">
        <v>60</v>
      </c>
      <c r="D507" s="3" t="s">
        <v>721</v>
      </c>
      <c r="E507" s="8" t="s">
        <v>722</v>
      </c>
      <c r="F507" s="10" t="s">
        <v>153</v>
      </c>
      <c r="G507" s="62">
        <v>1.2</v>
      </c>
      <c r="H507" s="31">
        <v>0.3413999999999997</v>
      </c>
      <c r="I507" s="12">
        <v>24.246456920399996</v>
      </c>
      <c r="J507" s="12">
        <v>29.095748304479994</v>
      </c>
      <c r="K507" s="12">
        <v>18.298321100063692</v>
      </c>
      <c r="L507" s="12">
        <v>21.957985320076428</v>
      </c>
      <c r="M507" s="12">
        <v>42.544778020463689</v>
      </c>
      <c r="N507" s="12">
        <v>51.053733624556422</v>
      </c>
    </row>
    <row r="508" spans="1:14" ht="37.5" hidden="1" outlineLevel="3" x14ac:dyDescent="0.25">
      <c r="A508" s="2" t="s">
        <v>918</v>
      </c>
      <c r="B508" s="4" t="s">
        <v>59</v>
      </c>
      <c r="C508" s="4" t="s">
        <v>60</v>
      </c>
      <c r="D508" s="4" t="s">
        <v>896</v>
      </c>
      <c r="E508" s="9" t="s">
        <v>897</v>
      </c>
      <c r="F508" s="11" t="s">
        <v>206</v>
      </c>
      <c r="G508" s="61">
        <v>11</v>
      </c>
      <c r="H508" s="32">
        <v>0.34140000000000015</v>
      </c>
      <c r="I508" s="13">
        <v>43.8537248656</v>
      </c>
      <c r="J508" s="13">
        <v>482.39097352160002</v>
      </c>
      <c r="K508" s="13">
        <v>9.2427396901973964</v>
      </c>
      <c r="L508" s="13">
        <v>101.67013659217139</v>
      </c>
      <c r="M508" s="13">
        <v>53.096464555797397</v>
      </c>
      <c r="N508" s="13">
        <v>584.06111011377141</v>
      </c>
    </row>
    <row r="509" spans="1:14" ht="37.5" hidden="1" outlineLevel="3" x14ac:dyDescent="0.25">
      <c r="A509" s="1" t="s">
        <v>919</v>
      </c>
      <c r="B509" s="3" t="s">
        <v>59</v>
      </c>
      <c r="C509" s="3" t="s">
        <v>60</v>
      </c>
      <c r="D509" s="3" t="s">
        <v>920</v>
      </c>
      <c r="E509" s="8" t="s">
        <v>921</v>
      </c>
      <c r="F509" s="10" t="s">
        <v>206</v>
      </c>
      <c r="G509" s="62">
        <v>3</v>
      </c>
      <c r="H509" s="31">
        <v>0.34140000000000015</v>
      </c>
      <c r="I509" s="12">
        <v>4.9751332153999996</v>
      </c>
      <c r="J509" s="12">
        <v>14.925399646199999</v>
      </c>
      <c r="K509" s="12">
        <v>2.7641838325823986</v>
      </c>
      <c r="L509" s="12">
        <v>8.2925514977471977</v>
      </c>
      <c r="M509" s="12">
        <v>7.7393170479823983</v>
      </c>
      <c r="N509" s="12">
        <v>23.217951143947197</v>
      </c>
    </row>
    <row r="510" spans="1:14" ht="37.5" hidden="1" outlineLevel="3" x14ac:dyDescent="0.25">
      <c r="A510" s="2" t="s">
        <v>922</v>
      </c>
      <c r="B510" s="4" t="s">
        <v>59</v>
      </c>
      <c r="C510" s="4" t="s">
        <v>60</v>
      </c>
      <c r="D510" s="4" t="s">
        <v>923</v>
      </c>
      <c r="E510" s="9" t="s">
        <v>924</v>
      </c>
      <c r="F510" s="11" t="s">
        <v>206</v>
      </c>
      <c r="G510" s="61">
        <v>32</v>
      </c>
      <c r="H510" s="32">
        <v>0.34140000000000015</v>
      </c>
      <c r="I510" s="13">
        <v>31.014039910000001</v>
      </c>
      <c r="J510" s="13">
        <v>992.44927712000003</v>
      </c>
      <c r="K510" s="13">
        <v>12.705438286801296</v>
      </c>
      <c r="L510" s="13">
        <v>406.57402517764149</v>
      </c>
      <c r="M510" s="13">
        <v>43.719478196801298</v>
      </c>
      <c r="N510" s="13">
        <v>1399.0233022976415</v>
      </c>
    </row>
    <row r="511" spans="1:14" ht="37.5" hidden="1" outlineLevel="3" x14ac:dyDescent="0.25">
      <c r="A511" s="1" t="s">
        <v>925</v>
      </c>
      <c r="B511" s="3" t="s">
        <v>59</v>
      </c>
      <c r="C511" s="3" t="s">
        <v>60</v>
      </c>
      <c r="D511" s="3" t="s">
        <v>923</v>
      </c>
      <c r="E511" s="8" t="s">
        <v>924</v>
      </c>
      <c r="F511" s="10" t="s">
        <v>206</v>
      </c>
      <c r="G511" s="62">
        <v>5</v>
      </c>
      <c r="H511" s="31">
        <v>0.34140000000000015</v>
      </c>
      <c r="I511" s="12">
        <v>31.014039910000001</v>
      </c>
      <c r="J511" s="12">
        <v>155.07019955000001</v>
      </c>
      <c r="K511" s="12">
        <v>12.705438286801296</v>
      </c>
      <c r="L511" s="12">
        <v>63.527191434006482</v>
      </c>
      <c r="M511" s="12">
        <v>43.719478196801298</v>
      </c>
      <c r="N511" s="12">
        <v>218.59739098400649</v>
      </c>
    </row>
    <row r="512" spans="1:14" hidden="1" outlineLevel="2" collapsed="1" x14ac:dyDescent="0.25">
      <c r="A512" s="14" t="s">
        <v>926</v>
      </c>
      <c r="B512" s="50"/>
      <c r="C512" s="51"/>
      <c r="D512" s="51"/>
      <c r="E512" s="51" t="s">
        <v>927</v>
      </c>
      <c r="F512" s="15"/>
      <c r="G512" s="60"/>
      <c r="H512" s="30">
        <v>0.34139999999999993</v>
      </c>
      <c r="I512" s="16"/>
      <c r="J512" s="16">
        <v>8961.5624447885784</v>
      </c>
      <c r="K512" s="16"/>
      <c r="L512" s="16">
        <v>634.10650124012238</v>
      </c>
      <c r="M512" s="16"/>
      <c r="N512" s="16">
        <v>9595.6689460287016</v>
      </c>
    </row>
    <row r="513" spans="1:14" ht="25" hidden="1" outlineLevel="3" x14ac:dyDescent="0.25">
      <c r="A513" s="2" t="s">
        <v>928</v>
      </c>
      <c r="B513" s="4" t="s">
        <v>59</v>
      </c>
      <c r="C513" s="4" t="s">
        <v>60</v>
      </c>
      <c r="D513" s="4" t="s">
        <v>929</v>
      </c>
      <c r="E513" s="9" t="s">
        <v>930</v>
      </c>
      <c r="F513" s="11" t="s">
        <v>206</v>
      </c>
      <c r="G513" s="61">
        <v>1</v>
      </c>
      <c r="H513" s="32">
        <v>0.34139999999999993</v>
      </c>
      <c r="I513" s="13">
        <v>90.466806112</v>
      </c>
      <c r="J513" s="13">
        <v>90.466806112</v>
      </c>
      <c r="K513" s="13">
        <v>19.894047409169019</v>
      </c>
      <c r="L513" s="13">
        <v>19.894047409169019</v>
      </c>
      <c r="M513" s="13">
        <v>110.36085352116902</v>
      </c>
      <c r="N513" s="13">
        <v>110.36085352116902</v>
      </c>
    </row>
    <row r="514" spans="1:14" ht="25" hidden="1" outlineLevel="3" x14ac:dyDescent="0.25">
      <c r="A514" s="1" t="s">
        <v>931</v>
      </c>
      <c r="B514" s="3" t="s">
        <v>59</v>
      </c>
      <c r="C514" s="3" t="s">
        <v>60</v>
      </c>
      <c r="D514" s="3" t="s">
        <v>507</v>
      </c>
      <c r="E514" s="8" t="s">
        <v>508</v>
      </c>
      <c r="F514" s="10" t="s">
        <v>206</v>
      </c>
      <c r="G514" s="62">
        <v>2</v>
      </c>
      <c r="H514" s="31">
        <v>0.34139999999999993</v>
      </c>
      <c r="I514" s="12">
        <v>158.61411127999997</v>
      </c>
      <c r="J514" s="12">
        <v>317.22822255999995</v>
      </c>
      <c r="K514" s="12">
        <v>38.395462463345694</v>
      </c>
      <c r="L514" s="12">
        <v>76.790924926691389</v>
      </c>
      <c r="M514" s="12">
        <v>197.00957374334567</v>
      </c>
      <c r="N514" s="12">
        <v>394.01914748669134</v>
      </c>
    </row>
    <row r="515" spans="1:14" ht="25" hidden="1" outlineLevel="3" x14ac:dyDescent="0.25">
      <c r="A515" s="2" t="s">
        <v>932</v>
      </c>
      <c r="B515" s="4" t="s">
        <v>59</v>
      </c>
      <c r="C515" s="4" t="s">
        <v>60</v>
      </c>
      <c r="D515" s="4" t="s">
        <v>933</v>
      </c>
      <c r="E515" s="9" t="s">
        <v>934</v>
      </c>
      <c r="F515" s="11" t="s">
        <v>206</v>
      </c>
      <c r="G515" s="61">
        <v>7</v>
      </c>
      <c r="H515" s="32">
        <v>0.34139999999999993</v>
      </c>
      <c r="I515" s="13">
        <v>12.779356832000001</v>
      </c>
      <c r="J515" s="13">
        <v>89.455497824000005</v>
      </c>
      <c r="K515" s="13">
        <v>1.7260795385820806</v>
      </c>
      <c r="L515" s="13">
        <v>12.082556770074561</v>
      </c>
      <c r="M515" s="13">
        <v>14.505436370582082</v>
      </c>
      <c r="N515" s="13">
        <v>101.53805459407457</v>
      </c>
    </row>
    <row r="516" spans="1:14" ht="25" hidden="1" outlineLevel="3" x14ac:dyDescent="0.25">
      <c r="A516" s="1" t="s">
        <v>935</v>
      </c>
      <c r="B516" s="3" t="s">
        <v>59</v>
      </c>
      <c r="C516" s="3" t="s">
        <v>60</v>
      </c>
      <c r="D516" s="3" t="s">
        <v>933</v>
      </c>
      <c r="E516" s="8" t="s">
        <v>934</v>
      </c>
      <c r="F516" s="10" t="s">
        <v>206</v>
      </c>
      <c r="G516" s="62">
        <v>2</v>
      </c>
      <c r="H516" s="31">
        <v>0.34139999999999993</v>
      </c>
      <c r="I516" s="12">
        <v>12.779356832000001</v>
      </c>
      <c r="J516" s="12">
        <v>25.558713664000003</v>
      </c>
      <c r="K516" s="12">
        <v>1.7260795385820806</v>
      </c>
      <c r="L516" s="12">
        <v>3.4521590771641613</v>
      </c>
      <c r="M516" s="12">
        <v>14.505436370582082</v>
      </c>
      <c r="N516" s="12">
        <v>29.010872741164164</v>
      </c>
    </row>
    <row r="517" spans="1:14" ht="25" hidden="1" outlineLevel="3" x14ac:dyDescent="0.25">
      <c r="A517" s="2" t="s">
        <v>936</v>
      </c>
      <c r="B517" s="4" t="s">
        <v>59</v>
      </c>
      <c r="C517" s="4" t="s">
        <v>60</v>
      </c>
      <c r="D517" s="4" t="s">
        <v>510</v>
      </c>
      <c r="E517" s="9" t="s">
        <v>511</v>
      </c>
      <c r="F517" s="11" t="s">
        <v>206</v>
      </c>
      <c r="G517" s="61">
        <v>9</v>
      </c>
      <c r="H517" s="32">
        <v>0.34139999999999993</v>
      </c>
      <c r="I517" s="13">
        <v>13.018877216000002</v>
      </c>
      <c r="J517" s="13">
        <v>117.16989494400002</v>
      </c>
      <c r="K517" s="13">
        <v>2.3341302851280403</v>
      </c>
      <c r="L517" s="13">
        <v>21.007172566152349</v>
      </c>
      <c r="M517" s="13">
        <v>15.353007501128042</v>
      </c>
      <c r="N517" s="13">
        <v>138.17706751015237</v>
      </c>
    </row>
    <row r="518" spans="1:14" ht="25" hidden="1" outlineLevel="3" x14ac:dyDescent="0.25">
      <c r="A518" s="1" t="s">
        <v>937</v>
      </c>
      <c r="B518" s="3" t="s">
        <v>59</v>
      </c>
      <c r="C518" s="3" t="s">
        <v>60</v>
      </c>
      <c r="D518" s="3" t="s">
        <v>938</v>
      </c>
      <c r="E518" s="8" t="s">
        <v>939</v>
      </c>
      <c r="F518" s="10" t="s">
        <v>206</v>
      </c>
      <c r="G518" s="62">
        <v>6</v>
      </c>
      <c r="H518" s="31">
        <v>0.3413999999999997</v>
      </c>
      <c r="I518" s="12">
        <v>13.742267408</v>
      </c>
      <c r="J518" s="12">
        <v>82.453604447999993</v>
      </c>
      <c r="K518" s="12">
        <v>3.2511100399997694</v>
      </c>
      <c r="L518" s="12">
        <v>19.506660239998624</v>
      </c>
      <c r="M518" s="12">
        <v>16.993377447999769</v>
      </c>
      <c r="N518" s="12">
        <v>101.96026468799862</v>
      </c>
    </row>
    <row r="519" spans="1:14" ht="25" hidden="1" outlineLevel="3" x14ac:dyDescent="0.25">
      <c r="A519" s="2" t="s">
        <v>940</v>
      </c>
      <c r="B519" s="4" t="s">
        <v>59</v>
      </c>
      <c r="C519" s="4" t="s">
        <v>60</v>
      </c>
      <c r="D519" s="4" t="s">
        <v>941</v>
      </c>
      <c r="E519" s="9" t="s">
        <v>942</v>
      </c>
      <c r="F519" s="11" t="s">
        <v>206</v>
      </c>
      <c r="G519" s="61">
        <v>2</v>
      </c>
      <c r="H519" s="32">
        <v>0.34140000000000015</v>
      </c>
      <c r="I519" s="13">
        <v>14.516416176000002</v>
      </c>
      <c r="J519" s="13">
        <v>29.032832352000003</v>
      </c>
      <c r="K519" s="13">
        <v>4.4672115330916906</v>
      </c>
      <c r="L519" s="13">
        <v>8.9344230661833812</v>
      </c>
      <c r="M519" s="13">
        <v>18.983627709091692</v>
      </c>
      <c r="N519" s="13">
        <v>37.967255418183385</v>
      </c>
    </row>
    <row r="520" spans="1:14" ht="25" hidden="1" outlineLevel="3" x14ac:dyDescent="0.25">
      <c r="A520" s="1" t="s">
        <v>943</v>
      </c>
      <c r="B520" s="3" t="s">
        <v>59</v>
      </c>
      <c r="C520" s="3" t="s">
        <v>60</v>
      </c>
      <c r="D520" s="3" t="s">
        <v>941</v>
      </c>
      <c r="E520" s="8" t="s">
        <v>942</v>
      </c>
      <c r="F520" s="10" t="s">
        <v>206</v>
      </c>
      <c r="G520" s="62">
        <v>7</v>
      </c>
      <c r="H520" s="31">
        <v>0.34139999999999993</v>
      </c>
      <c r="I520" s="12">
        <v>14.516416176000002</v>
      </c>
      <c r="J520" s="12">
        <v>101.61491323200001</v>
      </c>
      <c r="K520" s="12">
        <v>4.4672115330916906</v>
      </c>
      <c r="L520" s="12">
        <v>31.270480731641825</v>
      </c>
      <c r="M520" s="12">
        <v>18.983627709091692</v>
      </c>
      <c r="N520" s="12">
        <v>132.88539396364183</v>
      </c>
    </row>
    <row r="521" spans="1:14" ht="25" hidden="1" outlineLevel="3" x14ac:dyDescent="0.25">
      <c r="A521" s="2" t="s">
        <v>944</v>
      </c>
      <c r="B521" s="4" t="s">
        <v>221</v>
      </c>
      <c r="C521" s="4" t="s">
        <v>60</v>
      </c>
      <c r="D521" s="4" t="s">
        <v>945</v>
      </c>
      <c r="E521" s="9" t="s">
        <v>946</v>
      </c>
      <c r="F521" s="11" t="s">
        <v>206</v>
      </c>
      <c r="G521" s="61">
        <v>4</v>
      </c>
      <c r="H521" s="32">
        <v>0.34139999999999993</v>
      </c>
      <c r="I521" s="13">
        <v>231.49773887999999</v>
      </c>
      <c r="J521" s="13">
        <v>925.99095551999994</v>
      </c>
      <c r="K521" s="13">
        <v>27.852647099847189</v>
      </c>
      <c r="L521" s="13">
        <v>111.41058839938876</v>
      </c>
      <c r="M521" s="13">
        <v>259.3503859798472</v>
      </c>
      <c r="N521" s="13">
        <v>1037.4015439193888</v>
      </c>
    </row>
    <row r="522" spans="1:14" ht="25" hidden="1" outlineLevel="3" x14ac:dyDescent="0.25">
      <c r="A522" s="1" t="s">
        <v>947</v>
      </c>
      <c r="B522" s="3" t="s">
        <v>221</v>
      </c>
      <c r="C522" s="3" t="s">
        <v>60</v>
      </c>
      <c r="D522" s="3" t="s">
        <v>948</v>
      </c>
      <c r="E522" s="8" t="s">
        <v>949</v>
      </c>
      <c r="F522" s="10" t="s">
        <v>206</v>
      </c>
      <c r="G522" s="62">
        <v>5</v>
      </c>
      <c r="H522" s="31">
        <v>0.34139999999999993</v>
      </c>
      <c r="I522" s="12">
        <v>175.14767111999998</v>
      </c>
      <c r="J522" s="12">
        <v>875.73835559999998</v>
      </c>
      <c r="K522" s="12">
        <v>8.9246157960778021</v>
      </c>
      <c r="L522" s="12">
        <v>44.623078980388982</v>
      </c>
      <c r="M522" s="12">
        <v>184.07228691607779</v>
      </c>
      <c r="N522" s="12">
        <v>920.36143458038896</v>
      </c>
    </row>
    <row r="523" spans="1:14" ht="25" hidden="1" outlineLevel="3" x14ac:dyDescent="0.25">
      <c r="A523" s="2" t="s">
        <v>950</v>
      </c>
      <c r="B523" s="4" t="s">
        <v>221</v>
      </c>
      <c r="C523" s="4" t="s">
        <v>60</v>
      </c>
      <c r="D523" s="4" t="s">
        <v>951</v>
      </c>
      <c r="E523" s="9" t="s">
        <v>952</v>
      </c>
      <c r="F523" s="11" t="s">
        <v>206</v>
      </c>
      <c r="G523" s="61">
        <v>6</v>
      </c>
      <c r="H523" s="32">
        <v>0.34139999999999993</v>
      </c>
      <c r="I523" s="13">
        <v>178.12557911999997</v>
      </c>
      <c r="J523" s="13">
        <v>1068.7534747199998</v>
      </c>
      <c r="K523" s="13">
        <v>8.9246157960778021</v>
      </c>
      <c r="L523" s="13">
        <v>53.547694776466869</v>
      </c>
      <c r="M523" s="13">
        <v>187.05019491607777</v>
      </c>
      <c r="N523" s="13">
        <v>1122.3011694964666</v>
      </c>
    </row>
    <row r="524" spans="1:14" ht="25" hidden="1" outlineLevel="3" x14ac:dyDescent="0.25">
      <c r="A524" s="1" t="s">
        <v>953</v>
      </c>
      <c r="B524" s="3" t="s">
        <v>59</v>
      </c>
      <c r="C524" s="3" t="s">
        <v>60</v>
      </c>
      <c r="D524" s="3" t="s">
        <v>954</v>
      </c>
      <c r="E524" s="8" t="s">
        <v>955</v>
      </c>
      <c r="F524" s="10" t="s">
        <v>206</v>
      </c>
      <c r="G524" s="62">
        <v>1</v>
      </c>
      <c r="H524" s="31">
        <v>0.34139999999999993</v>
      </c>
      <c r="I524" s="12">
        <v>4022.3849248320003</v>
      </c>
      <c r="J524" s="12">
        <v>4022.3849248320003</v>
      </c>
      <c r="K524" s="12">
        <v>179.4828502022192</v>
      </c>
      <c r="L524" s="12">
        <v>179.4828502022192</v>
      </c>
      <c r="M524" s="12">
        <v>4201.8677750342194</v>
      </c>
      <c r="N524" s="12">
        <v>4201.8677750342194</v>
      </c>
    </row>
    <row r="525" spans="1:14" ht="37.5" hidden="1" outlineLevel="3" x14ac:dyDescent="0.25">
      <c r="A525" s="2" t="s">
        <v>956</v>
      </c>
      <c r="B525" s="4" t="s">
        <v>59</v>
      </c>
      <c r="C525" s="4" t="s">
        <v>60</v>
      </c>
      <c r="D525" s="4" t="s">
        <v>572</v>
      </c>
      <c r="E525" s="9" t="s">
        <v>573</v>
      </c>
      <c r="F525" s="11" t="s">
        <v>206</v>
      </c>
      <c r="G525" s="61">
        <v>1</v>
      </c>
      <c r="H525" s="32">
        <v>0.34139999999999993</v>
      </c>
      <c r="I525" s="13">
        <v>1134.5568335040739</v>
      </c>
      <c r="J525" s="13">
        <v>1134.5568335040739</v>
      </c>
      <c r="K525" s="13">
        <v>35.213059533320575</v>
      </c>
      <c r="L525" s="13">
        <v>35.213059533320575</v>
      </c>
      <c r="M525" s="13">
        <v>1169.7698930373945</v>
      </c>
      <c r="N525" s="13">
        <v>1169.7698930373945</v>
      </c>
    </row>
    <row r="526" spans="1:14" ht="37.5" hidden="1" outlineLevel="3" x14ac:dyDescent="0.25">
      <c r="A526" s="1" t="s">
        <v>957</v>
      </c>
      <c r="B526" s="3" t="s">
        <v>59</v>
      </c>
      <c r="C526" s="3" t="s">
        <v>60</v>
      </c>
      <c r="D526" s="3" t="s">
        <v>958</v>
      </c>
      <c r="E526" s="8" t="s">
        <v>959</v>
      </c>
      <c r="F526" s="10" t="s">
        <v>206</v>
      </c>
      <c r="G526" s="62">
        <v>1</v>
      </c>
      <c r="H526" s="31">
        <v>0.3413999999999997</v>
      </c>
      <c r="I526" s="12">
        <v>81.157415476503985</v>
      </c>
      <c r="J526" s="12">
        <v>81.157415476503985</v>
      </c>
      <c r="K526" s="12">
        <v>16.890804561262755</v>
      </c>
      <c r="L526" s="12">
        <v>16.890804561262755</v>
      </c>
      <c r="M526" s="12">
        <v>98.04822003776674</v>
      </c>
      <c r="N526" s="12">
        <v>98.04822003776674</v>
      </c>
    </row>
    <row r="527" spans="1:14" hidden="1" outlineLevel="2" collapsed="1" x14ac:dyDescent="0.25">
      <c r="A527" s="14" t="s">
        <v>960</v>
      </c>
      <c r="B527" s="50"/>
      <c r="C527" s="51"/>
      <c r="D527" s="51"/>
      <c r="E527" s="51" t="s">
        <v>961</v>
      </c>
      <c r="F527" s="15"/>
      <c r="G527" s="60"/>
      <c r="H527" s="30">
        <v>0.34139999999999948</v>
      </c>
      <c r="I527" s="16"/>
      <c r="J527" s="16">
        <v>5429.1515373844613</v>
      </c>
      <c r="K527" s="16"/>
      <c r="L527" s="16">
        <v>879.17270091543287</v>
      </c>
      <c r="M527" s="16"/>
      <c r="N527" s="16">
        <v>6308.3242382998933</v>
      </c>
    </row>
    <row r="528" spans="1:14" ht="25" hidden="1" outlineLevel="3" x14ac:dyDescent="0.25">
      <c r="A528" s="2" t="s">
        <v>962</v>
      </c>
      <c r="B528" s="4" t="s">
        <v>59</v>
      </c>
      <c r="C528" s="4" t="s">
        <v>60</v>
      </c>
      <c r="D528" s="4" t="s">
        <v>490</v>
      </c>
      <c r="E528" s="9" t="s">
        <v>491</v>
      </c>
      <c r="F528" s="11" t="s">
        <v>206</v>
      </c>
      <c r="G528" s="61">
        <v>3</v>
      </c>
      <c r="H528" s="32">
        <v>0.3413999999999997</v>
      </c>
      <c r="I528" s="13">
        <v>12.222407551999998</v>
      </c>
      <c r="J528" s="13">
        <v>36.667222655999993</v>
      </c>
      <c r="K528" s="13">
        <v>11.754013221537628</v>
      </c>
      <c r="L528" s="13">
        <v>35.262039664612885</v>
      </c>
      <c r="M528" s="13">
        <v>23.976420773537626</v>
      </c>
      <c r="N528" s="13">
        <v>71.929262320612878</v>
      </c>
    </row>
    <row r="529" spans="1:14" ht="37.5" hidden="1" outlineLevel="3" x14ac:dyDescent="0.25">
      <c r="A529" s="1" t="s">
        <v>963</v>
      </c>
      <c r="B529" s="3" t="s">
        <v>59</v>
      </c>
      <c r="C529" s="3" t="s">
        <v>60</v>
      </c>
      <c r="D529" s="3" t="s">
        <v>964</v>
      </c>
      <c r="E529" s="8" t="s">
        <v>965</v>
      </c>
      <c r="F529" s="10" t="s">
        <v>206</v>
      </c>
      <c r="G529" s="62">
        <v>6</v>
      </c>
      <c r="H529" s="31">
        <v>0.34139999999999948</v>
      </c>
      <c r="I529" s="12">
        <v>478.70189555066992</v>
      </c>
      <c r="J529" s="12">
        <v>2872.2113733040196</v>
      </c>
      <c r="K529" s="12">
        <v>64.960468836613074</v>
      </c>
      <c r="L529" s="12">
        <v>389.76281301967811</v>
      </c>
      <c r="M529" s="12">
        <v>543.66236438728299</v>
      </c>
      <c r="N529" s="12">
        <v>3261.9741863236977</v>
      </c>
    </row>
    <row r="530" spans="1:14" ht="37.5" hidden="1" outlineLevel="3" x14ac:dyDescent="0.25">
      <c r="A530" s="2" t="s">
        <v>966</v>
      </c>
      <c r="B530" s="4" t="s">
        <v>59</v>
      </c>
      <c r="C530" s="4" t="s">
        <v>60</v>
      </c>
      <c r="D530" s="4" t="s">
        <v>967</v>
      </c>
      <c r="E530" s="9" t="s">
        <v>968</v>
      </c>
      <c r="F530" s="11" t="s">
        <v>206</v>
      </c>
      <c r="G530" s="61">
        <v>1</v>
      </c>
      <c r="H530" s="32">
        <v>0.34140000000000015</v>
      </c>
      <c r="I530" s="13">
        <v>128.31570648707549</v>
      </c>
      <c r="J530" s="13">
        <v>128.31570648707549</v>
      </c>
      <c r="K530" s="13">
        <v>97.802029582600397</v>
      </c>
      <c r="L530" s="13">
        <v>97.802029582600397</v>
      </c>
      <c r="M530" s="13">
        <v>226.11773606967589</v>
      </c>
      <c r="N530" s="13">
        <v>226.11773606967589</v>
      </c>
    </row>
    <row r="531" spans="1:14" ht="37.5" hidden="1" outlineLevel="3" x14ac:dyDescent="0.25">
      <c r="A531" s="1" t="s">
        <v>969</v>
      </c>
      <c r="B531" s="3" t="s">
        <v>59</v>
      </c>
      <c r="C531" s="3" t="s">
        <v>60</v>
      </c>
      <c r="D531" s="3" t="s">
        <v>970</v>
      </c>
      <c r="E531" s="8" t="s">
        <v>971</v>
      </c>
      <c r="F531" s="10" t="s">
        <v>206</v>
      </c>
      <c r="G531" s="62">
        <v>1</v>
      </c>
      <c r="H531" s="31">
        <v>0.34139999999999993</v>
      </c>
      <c r="I531" s="12">
        <v>202.95554917736706</v>
      </c>
      <c r="J531" s="12">
        <v>202.95554917736706</v>
      </c>
      <c r="K531" s="12">
        <v>153.53147286514707</v>
      </c>
      <c r="L531" s="12">
        <v>153.53147286514707</v>
      </c>
      <c r="M531" s="12">
        <v>356.48702204251413</v>
      </c>
      <c r="N531" s="12">
        <v>356.48702204251413</v>
      </c>
    </row>
    <row r="532" spans="1:14" ht="25" hidden="1" outlineLevel="3" x14ac:dyDescent="0.25">
      <c r="A532" s="2" t="s">
        <v>972</v>
      </c>
      <c r="B532" s="4" t="s">
        <v>59</v>
      </c>
      <c r="C532" s="4" t="s">
        <v>458</v>
      </c>
      <c r="D532" s="4" t="s">
        <v>535</v>
      </c>
      <c r="E532" s="9" t="s">
        <v>536</v>
      </c>
      <c r="F532" s="11" t="s">
        <v>206</v>
      </c>
      <c r="G532" s="61">
        <v>3</v>
      </c>
      <c r="H532" s="32">
        <v>0.34139999999999993</v>
      </c>
      <c r="I532" s="13">
        <v>2.7901120000000001</v>
      </c>
      <c r="J532" s="13">
        <v>8.370336</v>
      </c>
      <c r="K532" s="13"/>
      <c r="L532" s="13"/>
      <c r="M532" s="13">
        <v>2.7901120000000001</v>
      </c>
      <c r="N532" s="13">
        <v>8.370336</v>
      </c>
    </row>
    <row r="533" spans="1:14" ht="25" hidden="1" outlineLevel="3" x14ac:dyDescent="0.25">
      <c r="A533" s="1" t="s">
        <v>973</v>
      </c>
      <c r="B533" s="3" t="s">
        <v>59</v>
      </c>
      <c r="C533" s="3" t="s">
        <v>60</v>
      </c>
      <c r="D533" s="3" t="s">
        <v>974</v>
      </c>
      <c r="E533" s="8" t="s">
        <v>975</v>
      </c>
      <c r="F533" s="10" t="s">
        <v>206</v>
      </c>
      <c r="G533" s="62">
        <v>1</v>
      </c>
      <c r="H533" s="31">
        <v>0.3413999999999997</v>
      </c>
      <c r="I533" s="12">
        <v>545.15783743999987</v>
      </c>
      <c r="J533" s="12">
        <v>545.15783743999987</v>
      </c>
      <c r="K533" s="12">
        <v>50.7035864458486</v>
      </c>
      <c r="L533" s="12">
        <v>50.7035864458486</v>
      </c>
      <c r="M533" s="12">
        <v>595.86142388584847</v>
      </c>
      <c r="N533" s="12">
        <v>595.86142388584847</v>
      </c>
    </row>
    <row r="534" spans="1:14" ht="25" hidden="1" outlineLevel="3" x14ac:dyDescent="0.25">
      <c r="A534" s="2" t="s">
        <v>976</v>
      </c>
      <c r="B534" s="4" t="s">
        <v>59</v>
      </c>
      <c r="C534" s="4" t="s">
        <v>60</v>
      </c>
      <c r="D534" s="4" t="s">
        <v>974</v>
      </c>
      <c r="E534" s="9" t="s">
        <v>975</v>
      </c>
      <c r="F534" s="11" t="s">
        <v>206</v>
      </c>
      <c r="G534" s="61">
        <v>1</v>
      </c>
      <c r="H534" s="32">
        <v>0.3413999999999997</v>
      </c>
      <c r="I534" s="13">
        <v>545.15783743999987</v>
      </c>
      <c r="J534" s="13">
        <v>545.15783743999987</v>
      </c>
      <c r="K534" s="13">
        <v>50.7035864458486</v>
      </c>
      <c r="L534" s="13">
        <v>50.7035864458486</v>
      </c>
      <c r="M534" s="13">
        <v>595.86142388584847</v>
      </c>
      <c r="N534" s="13">
        <v>595.86142388584847</v>
      </c>
    </row>
    <row r="535" spans="1:14" ht="25" hidden="1" outlineLevel="3" x14ac:dyDescent="0.25">
      <c r="A535" s="1" t="s">
        <v>977</v>
      </c>
      <c r="B535" s="3" t="s">
        <v>59</v>
      </c>
      <c r="C535" s="3" t="s">
        <v>60</v>
      </c>
      <c r="D535" s="3" t="s">
        <v>974</v>
      </c>
      <c r="E535" s="8" t="s">
        <v>975</v>
      </c>
      <c r="F535" s="10" t="s">
        <v>206</v>
      </c>
      <c r="G535" s="62">
        <v>1</v>
      </c>
      <c r="H535" s="31">
        <v>0.3413999999999997</v>
      </c>
      <c r="I535" s="12">
        <v>545.15783743999987</v>
      </c>
      <c r="J535" s="12">
        <v>545.15783743999987</v>
      </c>
      <c r="K535" s="12">
        <v>50.7035864458486</v>
      </c>
      <c r="L535" s="12">
        <v>50.7035864458486</v>
      </c>
      <c r="M535" s="12">
        <v>595.86142388584847</v>
      </c>
      <c r="N535" s="12">
        <v>595.86142388584847</v>
      </c>
    </row>
    <row r="536" spans="1:14" ht="25" hidden="1" outlineLevel="3" x14ac:dyDescent="0.25">
      <c r="A536" s="2" t="s">
        <v>978</v>
      </c>
      <c r="B536" s="4" t="s">
        <v>59</v>
      </c>
      <c r="C536" s="4" t="s">
        <v>60</v>
      </c>
      <c r="D536" s="4" t="s">
        <v>974</v>
      </c>
      <c r="E536" s="9" t="s">
        <v>975</v>
      </c>
      <c r="F536" s="11" t="s">
        <v>206</v>
      </c>
      <c r="G536" s="61">
        <v>1</v>
      </c>
      <c r="H536" s="32">
        <v>0.3413999999999997</v>
      </c>
      <c r="I536" s="13">
        <v>545.15783743999987</v>
      </c>
      <c r="J536" s="13">
        <v>545.15783743999987</v>
      </c>
      <c r="K536" s="13">
        <v>50.7035864458486</v>
      </c>
      <c r="L536" s="13">
        <v>50.7035864458486</v>
      </c>
      <c r="M536" s="13">
        <v>595.86142388584847</v>
      </c>
      <c r="N536" s="13">
        <v>595.86142388584847</v>
      </c>
    </row>
    <row r="537" spans="1:14" hidden="1" outlineLevel="2" collapsed="1" x14ac:dyDescent="0.25">
      <c r="A537" s="14" t="s">
        <v>979</v>
      </c>
      <c r="B537" s="50"/>
      <c r="C537" s="51"/>
      <c r="D537" s="51"/>
      <c r="E537" s="51" t="s">
        <v>980</v>
      </c>
      <c r="F537" s="15"/>
      <c r="G537" s="60"/>
      <c r="H537" s="30">
        <v>0.34139999999999993</v>
      </c>
      <c r="I537" s="16"/>
      <c r="J537" s="16">
        <v>1637.0577325479999</v>
      </c>
      <c r="K537" s="16"/>
      <c r="L537" s="16">
        <v>185.91055846222608</v>
      </c>
      <c r="M537" s="16"/>
      <c r="N537" s="16">
        <v>1822.968291010226</v>
      </c>
    </row>
    <row r="538" spans="1:14" ht="25" hidden="1" outlineLevel="3" x14ac:dyDescent="0.25">
      <c r="A538" s="1" t="s">
        <v>981</v>
      </c>
      <c r="B538" s="3" t="s">
        <v>59</v>
      </c>
      <c r="C538" s="3" t="s">
        <v>60</v>
      </c>
      <c r="D538" s="3" t="s">
        <v>982</v>
      </c>
      <c r="E538" s="8" t="s">
        <v>983</v>
      </c>
      <c r="F538" s="10" t="s">
        <v>206</v>
      </c>
      <c r="G538" s="62">
        <v>10</v>
      </c>
      <c r="H538" s="31">
        <v>0.34139999999999993</v>
      </c>
      <c r="I538" s="12">
        <v>122.1362030888</v>
      </c>
      <c r="J538" s="12">
        <v>1221.3620308879999</v>
      </c>
      <c r="K538" s="12">
        <v>10.615233745958804</v>
      </c>
      <c r="L538" s="12">
        <v>106.15233745958813</v>
      </c>
      <c r="M538" s="12">
        <v>132.75143683475881</v>
      </c>
      <c r="N538" s="12">
        <v>1327.5143683475881</v>
      </c>
    </row>
    <row r="539" spans="1:14" ht="25" hidden="1" outlineLevel="3" x14ac:dyDescent="0.25">
      <c r="A539" s="2" t="s">
        <v>984</v>
      </c>
      <c r="B539" s="4" t="s">
        <v>59</v>
      </c>
      <c r="C539" s="4" t="s">
        <v>60</v>
      </c>
      <c r="D539" s="4" t="s">
        <v>985</v>
      </c>
      <c r="E539" s="9" t="s">
        <v>986</v>
      </c>
      <c r="F539" s="11" t="s">
        <v>206</v>
      </c>
      <c r="G539" s="61">
        <v>3</v>
      </c>
      <c r="H539" s="32">
        <v>0.3413999999999997</v>
      </c>
      <c r="I539" s="13">
        <v>115.42920308879999</v>
      </c>
      <c r="J539" s="13">
        <v>346.28760926639995</v>
      </c>
      <c r="K539" s="13">
        <v>10.61523374595879</v>
      </c>
      <c r="L539" s="13">
        <v>31.845701237876369</v>
      </c>
      <c r="M539" s="13">
        <v>126.04443683475878</v>
      </c>
      <c r="N539" s="13">
        <v>378.13331050427632</v>
      </c>
    </row>
    <row r="540" spans="1:14" ht="25" hidden="1" outlineLevel="3" x14ac:dyDescent="0.25">
      <c r="A540" s="1" t="s">
        <v>987</v>
      </c>
      <c r="B540" s="3" t="s">
        <v>59</v>
      </c>
      <c r="C540" s="3" t="s">
        <v>60</v>
      </c>
      <c r="D540" s="3" t="s">
        <v>988</v>
      </c>
      <c r="E540" s="8" t="s">
        <v>989</v>
      </c>
      <c r="F540" s="10" t="s">
        <v>206</v>
      </c>
      <c r="G540" s="62">
        <v>3</v>
      </c>
      <c r="H540" s="31">
        <v>0.34139999999999993</v>
      </c>
      <c r="I540" s="12">
        <v>3.0970846829999994</v>
      </c>
      <c r="J540" s="12">
        <v>9.2912540489999991</v>
      </c>
      <c r="K540" s="12">
        <v>1.8427892217215991</v>
      </c>
      <c r="L540" s="12">
        <v>5.5283676651647973</v>
      </c>
      <c r="M540" s="12">
        <v>4.9398739047215985</v>
      </c>
      <c r="N540" s="12">
        <v>14.819621714164796</v>
      </c>
    </row>
    <row r="541" spans="1:14" ht="37.5" hidden="1" outlineLevel="3" x14ac:dyDescent="0.25">
      <c r="A541" s="2" t="s">
        <v>990</v>
      </c>
      <c r="B541" s="4" t="s">
        <v>59</v>
      </c>
      <c r="C541" s="4" t="s">
        <v>60</v>
      </c>
      <c r="D541" s="4" t="s">
        <v>991</v>
      </c>
      <c r="E541" s="9" t="s">
        <v>992</v>
      </c>
      <c r="F541" s="11" t="s">
        <v>206</v>
      </c>
      <c r="G541" s="61">
        <v>23</v>
      </c>
      <c r="H541" s="32">
        <v>0.34139999999999948</v>
      </c>
      <c r="I541" s="13">
        <v>2.6137755801999996</v>
      </c>
      <c r="J541" s="13">
        <v>60.116838344599991</v>
      </c>
      <c r="K541" s="13">
        <v>1.8427892217215991</v>
      </c>
      <c r="L541" s="13">
        <v>42.384152099596783</v>
      </c>
      <c r="M541" s="13">
        <v>4.4565648019215987</v>
      </c>
      <c r="N541" s="13">
        <v>102.50099044419677</v>
      </c>
    </row>
    <row r="542" spans="1:14" outlineLevel="1" collapsed="1" x14ac:dyDescent="0.25">
      <c r="A542" s="37" t="s">
        <v>993</v>
      </c>
      <c r="B542" s="48"/>
      <c r="C542" s="49"/>
      <c r="D542" s="49"/>
      <c r="E542" s="49" t="s">
        <v>613</v>
      </c>
      <c r="F542" s="38"/>
      <c r="G542" s="59"/>
      <c r="H542" s="39">
        <v>0.3413999999999997</v>
      </c>
      <c r="I542" s="40"/>
      <c r="J542" s="40">
        <v>44977.002018900515</v>
      </c>
      <c r="K542" s="40"/>
      <c r="L542" s="40">
        <v>3623.790909481273</v>
      </c>
      <c r="M542" s="40"/>
      <c r="N542" s="40">
        <v>47434.81</v>
      </c>
    </row>
    <row r="543" spans="1:14" hidden="1" outlineLevel="2" collapsed="1" x14ac:dyDescent="0.25">
      <c r="A543" s="14" t="s">
        <v>994</v>
      </c>
      <c r="B543" s="50"/>
      <c r="C543" s="51"/>
      <c r="D543" s="51"/>
      <c r="E543" s="51" t="s">
        <v>705</v>
      </c>
      <c r="F543" s="15"/>
      <c r="G543" s="60"/>
      <c r="H543" s="30">
        <v>0.34140000000000015</v>
      </c>
      <c r="I543" s="16"/>
      <c r="J543" s="16">
        <v>1517.0127257943136</v>
      </c>
      <c r="K543" s="16"/>
      <c r="L543" s="16">
        <v>999.48293616814306</v>
      </c>
      <c r="M543" s="16"/>
      <c r="N543" s="16">
        <v>2516.4956619624572</v>
      </c>
    </row>
    <row r="544" spans="1:14" ht="25" hidden="1" outlineLevel="3" x14ac:dyDescent="0.25">
      <c r="A544" s="1" t="s">
        <v>995</v>
      </c>
      <c r="B544" s="3" t="s">
        <v>59</v>
      </c>
      <c r="C544" s="3" t="s">
        <v>60</v>
      </c>
      <c r="D544" s="3" t="s">
        <v>996</v>
      </c>
      <c r="E544" s="8" t="s">
        <v>997</v>
      </c>
      <c r="F544" s="10" t="s">
        <v>153</v>
      </c>
      <c r="G544" s="62">
        <v>2.78</v>
      </c>
      <c r="H544" s="31">
        <v>0.34139999999999993</v>
      </c>
      <c r="I544" s="12">
        <v>51.284864900199999</v>
      </c>
      <c r="J544" s="12">
        <v>142.57192442255598</v>
      </c>
      <c r="K544" s="12">
        <v>2.4949388381817457</v>
      </c>
      <c r="L544" s="12">
        <v>6.9359299701452528</v>
      </c>
      <c r="M544" s="12">
        <v>53.779803738381744</v>
      </c>
      <c r="N544" s="12">
        <v>149.50785439270123</v>
      </c>
    </row>
    <row r="545" spans="1:14" ht="25" hidden="1" outlineLevel="3" x14ac:dyDescent="0.25">
      <c r="A545" s="2" t="s">
        <v>998</v>
      </c>
      <c r="B545" s="4" t="s">
        <v>59</v>
      </c>
      <c r="C545" s="4" t="s">
        <v>60</v>
      </c>
      <c r="D545" s="4" t="s">
        <v>999</v>
      </c>
      <c r="E545" s="9" t="s">
        <v>1000</v>
      </c>
      <c r="F545" s="11" t="s">
        <v>153</v>
      </c>
      <c r="G545" s="61">
        <v>28.67</v>
      </c>
      <c r="H545" s="32">
        <v>0.34139999999999993</v>
      </c>
      <c r="I545" s="13">
        <v>6.0962525315999994</v>
      </c>
      <c r="J545" s="13">
        <v>174.779560080972</v>
      </c>
      <c r="K545" s="13">
        <v>0.93579140165550001</v>
      </c>
      <c r="L545" s="13">
        <v>26.829139485463173</v>
      </c>
      <c r="M545" s="13">
        <v>7.0320439332554994</v>
      </c>
      <c r="N545" s="13">
        <v>201.60869956643518</v>
      </c>
    </row>
    <row r="546" spans="1:14" ht="25" hidden="1" outlineLevel="3" x14ac:dyDescent="0.25">
      <c r="A546" s="1" t="s">
        <v>1001</v>
      </c>
      <c r="B546" s="3" t="s">
        <v>59</v>
      </c>
      <c r="C546" s="3" t="s">
        <v>60</v>
      </c>
      <c r="D546" s="3" t="s">
        <v>1002</v>
      </c>
      <c r="E546" s="8" t="s">
        <v>1003</v>
      </c>
      <c r="F546" s="10" t="s">
        <v>153</v>
      </c>
      <c r="G546" s="62">
        <v>20.56</v>
      </c>
      <c r="H546" s="31">
        <v>0.34139999999999993</v>
      </c>
      <c r="I546" s="12">
        <v>23.152961054399995</v>
      </c>
      <c r="J546" s="12">
        <v>476.02487927846386</v>
      </c>
      <c r="K546" s="12">
        <v>12.630784457216798</v>
      </c>
      <c r="L546" s="12">
        <v>259.68892844037731</v>
      </c>
      <c r="M546" s="12">
        <v>35.783745511616793</v>
      </c>
      <c r="N546" s="12">
        <v>735.71380771884117</v>
      </c>
    </row>
    <row r="547" spans="1:14" ht="37.5" hidden="1" outlineLevel="3" x14ac:dyDescent="0.25">
      <c r="A547" s="2" t="s">
        <v>1004</v>
      </c>
      <c r="B547" s="4" t="s">
        <v>59</v>
      </c>
      <c r="C547" s="4" t="s">
        <v>60</v>
      </c>
      <c r="D547" s="4" t="s">
        <v>707</v>
      </c>
      <c r="E547" s="9" t="s">
        <v>708</v>
      </c>
      <c r="F547" s="11" t="s">
        <v>153</v>
      </c>
      <c r="G547" s="61">
        <v>7.97</v>
      </c>
      <c r="H547" s="32">
        <v>0.3413999999999997</v>
      </c>
      <c r="I547" s="13">
        <v>26.350394529999996</v>
      </c>
      <c r="J547" s="13">
        <v>210.01264440409994</v>
      </c>
      <c r="K547" s="13">
        <v>21.326446097215587</v>
      </c>
      <c r="L547" s="13">
        <v>169.97177539480822</v>
      </c>
      <c r="M547" s="13">
        <v>47.676840627215583</v>
      </c>
      <c r="N547" s="13">
        <v>379.98441979890816</v>
      </c>
    </row>
    <row r="548" spans="1:14" ht="37.5" hidden="1" outlineLevel="3" x14ac:dyDescent="0.25">
      <c r="A548" s="1" t="s">
        <v>1005</v>
      </c>
      <c r="B548" s="3" t="s">
        <v>59</v>
      </c>
      <c r="C548" s="3" t="s">
        <v>60</v>
      </c>
      <c r="D548" s="3" t="s">
        <v>710</v>
      </c>
      <c r="E548" s="8" t="s">
        <v>711</v>
      </c>
      <c r="F548" s="10" t="s">
        <v>153</v>
      </c>
      <c r="G548" s="62">
        <v>2.54</v>
      </c>
      <c r="H548" s="31">
        <v>0.34139999999999993</v>
      </c>
      <c r="I548" s="12">
        <v>18.972823304399999</v>
      </c>
      <c r="J548" s="12">
        <v>48.190971193175997</v>
      </c>
      <c r="K548" s="12">
        <v>15.270196102911793</v>
      </c>
      <c r="L548" s="12">
        <v>38.786298101395957</v>
      </c>
      <c r="M548" s="12">
        <v>34.243019407311792</v>
      </c>
      <c r="N548" s="12">
        <v>86.977269294571954</v>
      </c>
    </row>
    <row r="549" spans="1:14" ht="25" hidden="1" outlineLevel="3" x14ac:dyDescent="0.25">
      <c r="A549" s="2" t="s">
        <v>1006</v>
      </c>
      <c r="B549" s="4" t="s">
        <v>59</v>
      </c>
      <c r="C549" s="4" t="s">
        <v>60</v>
      </c>
      <c r="D549" s="4" t="s">
        <v>716</v>
      </c>
      <c r="E549" s="9" t="s">
        <v>717</v>
      </c>
      <c r="F549" s="11" t="s">
        <v>153</v>
      </c>
      <c r="G549" s="61">
        <v>2.31</v>
      </c>
      <c r="H549" s="32">
        <v>0.34139999999999993</v>
      </c>
      <c r="I549" s="13">
        <v>23.456451462999997</v>
      </c>
      <c r="J549" s="13">
        <v>54.184402879529998</v>
      </c>
      <c r="K549" s="13">
        <v>10.749603793376</v>
      </c>
      <c r="L549" s="13">
        <v>24.831584762698554</v>
      </c>
      <c r="M549" s="13">
        <v>34.206055256375997</v>
      </c>
      <c r="N549" s="13">
        <v>79.015987642228552</v>
      </c>
    </row>
    <row r="550" spans="1:14" ht="37.5" hidden="1" outlineLevel="3" x14ac:dyDescent="0.25">
      <c r="A550" s="1" t="s">
        <v>1007</v>
      </c>
      <c r="B550" s="3" t="s">
        <v>59</v>
      </c>
      <c r="C550" s="3" t="s">
        <v>60</v>
      </c>
      <c r="D550" s="3" t="s">
        <v>710</v>
      </c>
      <c r="E550" s="8" t="s">
        <v>711</v>
      </c>
      <c r="F550" s="10" t="s">
        <v>153</v>
      </c>
      <c r="G550" s="62">
        <v>1.07</v>
      </c>
      <c r="H550" s="31">
        <v>0.34139999999999993</v>
      </c>
      <c r="I550" s="12">
        <v>18.972823304399999</v>
      </c>
      <c r="J550" s="12">
        <v>20.300920935708</v>
      </c>
      <c r="K550" s="12">
        <v>15.270196102911793</v>
      </c>
      <c r="L550" s="12">
        <v>16.339109830115618</v>
      </c>
      <c r="M550" s="12">
        <v>34.243019407311792</v>
      </c>
      <c r="N550" s="12">
        <v>36.640030765823617</v>
      </c>
    </row>
    <row r="551" spans="1:14" ht="25" hidden="1" outlineLevel="3" x14ac:dyDescent="0.25">
      <c r="A551" s="2" t="s">
        <v>1008</v>
      </c>
      <c r="B551" s="4" t="s">
        <v>59</v>
      </c>
      <c r="C551" s="4" t="s">
        <v>60</v>
      </c>
      <c r="D551" s="4" t="s">
        <v>724</v>
      </c>
      <c r="E551" s="9" t="s">
        <v>725</v>
      </c>
      <c r="F551" s="11" t="s">
        <v>153</v>
      </c>
      <c r="G551" s="61">
        <v>24.37</v>
      </c>
      <c r="H551" s="32">
        <v>0.34140000000000037</v>
      </c>
      <c r="I551" s="13">
        <v>12.634458803999998</v>
      </c>
      <c r="J551" s="13">
        <v>307.90176105347996</v>
      </c>
      <c r="K551" s="13">
        <v>18.235935006619997</v>
      </c>
      <c r="L551" s="13">
        <v>444.40973611132938</v>
      </c>
      <c r="M551" s="13">
        <v>30.870393810619994</v>
      </c>
      <c r="N551" s="13">
        <v>752.31149716480934</v>
      </c>
    </row>
    <row r="552" spans="1:14" ht="25" hidden="1" outlineLevel="3" x14ac:dyDescent="0.25">
      <c r="A552" s="1" t="s">
        <v>1009</v>
      </c>
      <c r="B552" s="3" t="s">
        <v>59</v>
      </c>
      <c r="C552" s="3" t="s">
        <v>60</v>
      </c>
      <c r="D552" s="3" t="s">
        <v>730</v>
      </c>
      <c r="E552" s="8" t="s">
        <v>731</v>
      </c>
      <c r="F552" s="10" t="s">
        <v>153</v>
      </c>
      <c r="G552" s="62">
        <v>5.87</v>
      </c>
      <c r="H552" s="31">
        <v>0.34139999999999993</v>
      </c>
      <c r="I552" s="12">
        <v>14.147472154399997</v>
      </c>
      <c r="J552" s="12">
        <v>83.045661546327992</v>
      </c>
      <c r="K552" s="12">
        <v>1.9915560599334992</v>
      </c>
      <c r="L552" s="12">
        <v>11.690434071809634</v>
      </c>
      <c r="M552" s="12">
        <v>16.139028214333496</v>
      </c>
      <c r="N552" s="12">
        <v>94.736095618137625</v>
      </c>
    </row>
    <row r="553" spans="1:14" hidden="1" outlineLevel="2" collapsed="1" x14ac:dyDescent="0.25">
      <c r="A553" s="14" t="s">
        <v>1010</v>
      </c>
      <c r="B553" s="50"/>
      <c r="C553" s="51"/>
      <c r="D553" s="51"/>
      <c r="E553" s="51" t="s">
        <v>733</v>
      </c>
      <c r="F553" s="15"/>
      <c r="G553" s="60"/>
      <c r="H553" s="30">
        <v>0.34139999999999993</v>
      </c>
      <c r="I553" s="16"/>
      <c r="J553" s="16">
        <v>1138.3510291323998</v>
      </c>
      <c r="K553" s="16"/>
      <c r="L553" s="16">
        <v>432.27854914534532</v>
      </c>
      <c r="M553" s="16"/>
      <c r="N553" s="16">
        <v>1570.6295782777452</v>
      </c>
    </row>
    <row r="554" spans="1:14" ht="25" hidden="1" outlineLevel="3" x14ac:dyDescent="0.25">
      <c r="A554" s="2" t="s">
        <v>1011</v>
      </c>
      <c r="B554" s="4" t="s">
        <v>59</v>
      </c>
      <c r="C554" s="4" t="s">
        <v>458</v>
      </c>
      <c r="D554" s="4" t="s">
        <v>741</v>
      </c>
      <c r="E554" s="9" t="s">
        <v>742</v>
      </c>
      <c r="F554" s="11" t="s">
        <v>206</v>
      </c>
      <c r="G554" s="61">
        <v>9</v>
      </c>
      <c r="H554" s="32">
        <v>0.34139999999999993</v>
      </c>
      <c r="I554" s="13">
        <v>3.5681240000000001</v>
      </c>
      <c r="J554" s="13">
        <v>32.113115999999998</v>
      </c>
      <c r="K554" s="13"/>
      <c r="L554" s="13"/>
      <c r="M554" s="13">
        <v>3.5681240000000001</v>
      </c>
      <c r="N554" s="13">
        <v>32.113115999999998</v>
      </c>
    </row>
    <row r="555" spans="1:14" hidden="1" outlineLevel="3" x14ac:dyDescent="0.25">
      <c r="A555" s="1" t="s">
        <v>1012</v>
      </c>
      <c r="B555" s="3" t="s">
        <v>59</v>
      </c>
      <c r="C555" s="3" t="s">
        <v>458</v>
      </c>
      <c r="D555" s="3" t="s">
        <v>744</v>
      </c>
      <c r="E555" s="8" t="s">
        <v>745</v>
      </c>
      <c r="F555" s="10" t="s">
        <v>206</v>
      </c>
      <c r="G555" s="62">
        <v>6</v>
      </c>
      <c r="H555" s="31">
        <v>0.34139999999999993</v>
      </c>
      <c r="I555" s="12">
        <v>13.534725999999999</v>
      </c>
      <c r="J555" s="12">
        <v>81.208355999999995</v>
      </c>
      <c r="K555" s="12"/>
      <c r="L555" s="12"/>
      <c r="M555" s="12">
        <v>13.534725999999999</v>
      </c>
      <c r="N555" s="12">
        <v>81.208355999999995</v>
      </c>
    </row>
    <row r="556" spans="1:14" ht="25" hidden="1" outlineLevel="3" x14ac:dyDescent="0.25">
      <c r="A556" s="2" t="s">
        <v>1013</v>
      </c>
      <c r="B556" s="4" t="s">
        <v>59</v>
      </c>
      <c r="C556" s="4" t="s">
        <v>60</v>
      </c>
      <c r="D556" s="4" t="s">
        <v>1014</v>
      </c>
      <c r="E556" s="9" t="s">
        <v>1015</v>
      </c>
      <c r="F556" s="11" t="s">
        <v>206</v>
      </c>
      <c r="G556" s="61">
        <v>3</v>
      </c>
      <c r="H556" s="32">
        <v>0.34140000000000015</v>
      </c>
      <c r="I556" s="13">
        <v>10.838414077800001</v>
      </c>
      <c r="J556" s="13">
        <v>32.515242233400002</v>
      </c>
      <c r="K556" s="13">
        <v>4.4822008674165996</v>
      </c>
      <c r="L556" s="13">
        <v>13.446602602249797</v>
      </c>
      <c r="M556" s="13">
        <v>15.320614945216601</v>
      </c>
      <c r="N556" s="13">
        <v>45.961844835649799</v>
      </c>
    </row>
    <row r="557" spans="1:14" ht="25" hidden="1" outlineLevel="3" x14ac:dyDescent="0.25">
      <c r="A557" s="1" t="s">
        <v>1016</v>
      </c>
      <c r="B557" s="3" t="s">
        <v>59</v>
      </c>
      <c r="C557" s="3" t="s">
        <v>458</v>
      </c>
      <c r="D557" s="3" t="s">
        <v>747</v>
      </c>
      <c r="E557" s="8" t="s">
        <v>748</v>
      </c>
      <c r="F557" s="10" t="s">
        <v>206</v>
      </c>
      <c r="G557" s="62">
        <v>13</v>
      </c>
      <c r="H557" s="31">
        <v>0.34140000000000015</v>
      </c>
      <c r="I557" s="12">
        <v>5.0436639999999997</v>
      </c>
      <c r="J557" s="12">
        <v>65.567632000000003</v>
      </c>
      <c r="K557" s="12"/>
      <c r="L557" s="12"/>
      <c r="M557" s="12">
        <v>5.0436639999999997</v>
      </c>
      <c r="N557" s="12">
        <v>65.567632000000003</v>
      </c>
    </row>
    <row r="558" spans="1:14" ht="25" hidden="1" outlineLevel="3" x14ac:dyDescent="0.25">
      <c r="A558" s="2" t="s">
        <v>1017</v>
      </c>
      <c r="B558" s="4" t="s">
        <v>59</v>
      </c>
      <c r="C558" s="4" t="s">
        <v>458</v>
      </c>
      <c r="D558" s="4" t="s">
        <v>741</v>
      </c>
      <c r="E558" s="9" t="s">
        <v>742</v>
      </c>
      <c r="F558" s="11" t="s">
        <v>206</v>
      </c>
      <c r="G558" s="61">
        <v>9</v>
      </c>
      <c r="H558" s="32">
        <v>0.34139999999999993</v>
      </c>
      <c r="I558" s="13">
        <v>3.5681240000000001</v>
      </c>
      <c r="J558" s="13">
        <v>32.113115999999998</v>
      </c>
      <c r="K558" s="13"/>
      <c r="L558" s="13"/>
      <c r="M558" s="13">
        <v>3.5681240000000001</v>
      </c>
      <c r="N558" s="13">
        <v>32.113115999999998</v>
      </c>
    </row>
    <row r="559" spans="1:14" ht="37.5" hidden="1" outlineLevel="3" x14ac:dyDescent="0.25">
      <c r="A559" s="1" t="s">
        <v>1018</v>
      </c>
      <c r="B559" s="3" t="s">
        <v>59</v>
      </c>
      <c r="C559" s="3" t="s">
        <v>60</v>
      </c>
      <c r="D559" s="3" t="s">
        <v>896</v>
      </c>
      <c r="E559" s="8" t="s">
        <v>897</v>
      </c>
      <c r="F559" s="10" t="s">
        <v>206</v>
      </c>
      <c r="G559" s="62">
        <v>1</v>
      </c>
      <c r="H559" s="31">
        <v>0.34140000000000015</v>
      </c>
      <c r="I559" s="12">
        <v>43.8537248656</v>
      </c>
      <c r="J559" s="12">
        <v>43.8537248656</v>
      </c>
      <c r="K559" s="12">
        <v>9.2427396901973964</v>
      </c>
      <c r="L559" s="12">
        <v>9.2427396901973964</v>
      </c>
      <c r="M559" s="12">
        <v>53.096464555797397</v>
      </c>
      <c r="N559" s="12">
        <v>53.096464555797397</v>
      </c>
    </row>
    <row r="560" spans="1:14" ht="37.5" hidden="1" outlineLevel="3" x14ac:dyDescent="0.25">
      <c r="A560" s="2" t="s">
        <v>1019</v>
      </c>
      <c r="B560" s="4" t="s">
        <v>59</v>
      </c>
      <c r="C560" s="4" t="s">
        <v>60</v>
      </c>
      <c r="D560" s="4" t="s">
        <v>754</v>
      </c>
      <c r="E560" s="9" t="s">
        <v>755</v>
      </c>
      <c r="F560" s="11" t="s">
        <v>206</v>
      </c>
      <c r="G560" s="61">
        <v>3</v>
      </c>
      <c r="H560" s="32">
        <v>0.34140000000000015</v>
      </c>
      <c r="I560" s="13">
        <v>27.166708865599997</v>
      </c>
      <c r="J560" s="13">
        <v>81.500126596799987</v>
      </c>
      <c r="K560" s="13">
        <v>9.2427396901973999</v>
      </c>
      <c r="L560" s="13">
        <v>27.728219070592203</v>
      </c>
      <c r="M560" s="13">
        <v>36.409448555797397</v>
      </c>
      <c r="N560" s="13">
        <v>109.22834566739219</v>
      </c>
    </row>
    <row r="561" spans="1:14" ht="37.5" hidden="1" outlineLevel="3" x14ac:dyDescent="0.25">
      <c r="A561" s="1" t="s">
        <v>1020</v>
      </c>
      <c r="B561" s="3" t="s">
        <v>59</v>
      </c>
      <c r="C561" s="3" t="s">
        <v>60</v>
      </c>
      <c r="D561" s="3" t="s">
        <v>757</v>
      </c>
      <c r="E561" s="8" t="s">
        <v>758</v>
      </c>
      <c r="F561" s="10" t="s">
        <v>206</v>
      </c>
      <c r="G561" s="62">
        <v>2</v>
      </c>
      <c r="H561" s="31">
        <v>0.34140000000000015</v>
      </c>
      <c r="I561" s="12">
        <v>7.2115689513999985</v>
      </c>
      <c r="J561" s="12">
        <v>14.423137902799997</v>
      </c>
      <c r="K561" s="12">
        <v>6.0946414364229984</v>
      </c>
      <c r="L561" s="12">
        <v>12.189282872845997</v>
      </c>
      <c r="M561" s="12">
        <v>13.306210387822997</v>
      </c>
      <c r="N561" s="12">
        <v>26.612420775645994</v>
      </c>
    </row>
    <row r="562" spans="1:14" ht="37.5" hidden="1" outlineLevel="3" x14ac:dyDescent="0.25">
      <c r="A562" s="2" t="s">
        <v>1021</v>
      </c>
      <c r="B562" s="4" t="s">
        <v>59</v>
      </c>
      <c r="C562" s="4" t="s">
        <v>60</v>
      </c>
      <c r="D562" s="4" t="s">
        <v>760</v>
      </c>
      <c r="E562" s="9" t="s">
        <v>761</v>
      </c>
      <c r="F562" s="11" t="s">
        <v>206</v>
      </c>
      <c r="G562" s="61">
        <v>3</v>
      </c>
      <c r="H562" s="32">
        <v>0.34139999999999993</v>
      </c>
      <c r="I562" s="13">
        <v>13.720128942399999</v>
      </c>
      <c r="J562" s="13">
        <v>41.1603868272</v>
      </c>
      <c r="K562" s="13">
        <v>6.6177248352970963</v>
      </c>
      <c r="L562" s="13">
        <v>19.853174505891289</v>
      </c>
      <c r="M562" s="13">
        <v>20.337853777697095</v>
      </c>
      <c r="N562" s="13">
        <v>61.013561333091289</v>
      </c>
    </row>
    <row r="563" spans="1:14" ht="37.5" hidden="1" outlineLevel="3" x14ac:dyDescent="0.25">
      <c r="A563" s="1" t="s">
        <v>1022</v>
      </c>
      <c r="B563" s="3" t="s">
        <v>59</v>
      </c>
      <c r="C563" s="3" t="s">
        <v>60</v>
      </c>
      <c r="D563" s="3" t="s">
        <v>766</v>
      </c>
      <c r="E563" s="8" t="s">
        <v>767</v>
      </c>
      <c r="F563" s="10" t="s">
        <v>206</v>
      </c>
      <c r="G563" s="62">
        <v>3</v>
      </c>
      <c r="H563" s="31">
        <v>0.34139999999999993</v>
      </c>
      <c r="I563" s="12">
        <v>52.328244720799994</v>
      </c>
      <c r="J563" s="12">
        <v>156.98473416239997</v>
      </c>
      <c r="K563" s="12">
        <v>12.323652920263193</v>
      </c>
      <c r="L563" s="12">
        <v>36.970958760789586</v>
      </c>
      <c r="M563" s="12">
        <v>64.651897641063186</v>
      </c>
      <c r="N563" s="12">
        <v>193.95569292318956</v>
      </c>
    </row>
    <row r="564" spans="1:14" hidden="1" outlineLevel="3" x14ac:dyDescent="0.25">
      <c r="A564" s="2" t="s">
        <v>1023</v>
      </c>
      <c r="B564" s="4" t="s">
        <v>59</v>
      </c>
      <c r="C564" s="4" t="s">
        <v>458</v>
      </c>
      <c r="D564" s="4" t="s">
        <v>769</v>
      </c>
      <c r="E564" s="9" t="s">
        <v>770</v>
      </c>
      <c r="F564" s="11" t="s">
        <v>206</v>
      </c>
      <c r="G564" s="61">
        <v>3</v>
      </c>
      <c r="H564" s="32">
        <v>0.34139999999999993</v>
      </c>
      <c r="I564" s="13">
        <v>10.556818</v>
      </c>
      <c r="J564" s="13">
        <v>31.670453999999999</v>
      </c>
      <c r="K564" s="13"/>
      <c r="L564" s="13"/>
      <c r="M564" s="13">
        <v>10.556818</v>
      </c>
      <c r="N564" s="13">
        <v>31.670453999999999</v>
      </c>
    </row>
    <row r="565" spans="1:14" hidden="1" outlineLevel="3" x14ac:dyDescent="0.25">
      <c r="A565" s="1" t="s">
        <v>1024</v>
      </c>
      <c r="B565" s="3" t="s">
        <v>59</v>
      </c>
      <c r="C565" s="3" t="s">
        <v>458</v>
      </c>
      <c r="D565" s="3" t="s">
        <v>775</v>
      </c>
      <c r="E565" s="8" t="s">
        <v>776</v>
      </c>
      <c r="F565" s="10" t="s">
        <v>206</v>
      </c>
      <c r="G565" s="62">
        <v>1</v>
      </c>
      <c r="H565" s="31">
        <v>0.34139999999999993</v>
      </c>
      <c r="I565" s="12">
        <v>24.722002</v>
      </c>
      <c r="J565" s="12">
        <v>24.722002</v>
      </c>
      <c r="K565" s="12"/>
      <c r="L565" s="12"/>
      <c r="M565" s="12">
        <v>24.722002</v>
      </c>
      <c r="N565" s="12">
        <v>24.722002</v>
      </c>
    </row>
    <row r="566" spans="1:14" ht="25" hidden="1" outlineLevel="3" x14ac:dyDescent="0.25">
      <c r="A566" s="2" t="s">
        <v>1025</v>
      </c>
      <c r="B566" s="4" t="s">
        <v>59</v>
      </c>
      <c r="C566" s="4" t="s">
        <v>60</v>
      </c>
      <c r="D566" s="4" t="s">
        <v>1026</v>
      </c>
      <c r="E566" s="9" t="s">
        <v>1027</v>
      </c>
      <c r="F566" s="11" t="s">
        <v>206</v>
      </c>
      <c r="G566" s="61">
        <v>1</v>
      </c>
      <c r="H566" s="32">
        <v>0.3413999999999997</v>
      </c>
      <c r="I566" s="13">
        <v>32.597602851999994</v>
      </c>
      <c r="J566" s="13">
        <v>32.597602851999994</v>
      </c>
      <c r="K566" s="13">
        <v>2.601528947259105</v>
      </c>
      <c r="L566" s="13">
        <v>2.601528947259105</v>
      </c>
      <c r="M566" s="13">
        <v>35.199131799259099</v>
      </c>
      <c r="N566" s="13">
        <v>35.199131799259099</v>
      </c>
    </row>
    <row r="567" spans="1:14" ht="37.5" hidden="1" outlineLevel="3" x14ac:dyDescent="0.25">
      <c r="A567" s="1" t="s">
        <v>1028</v>
      </c>
      <c r="B567" s="3" t="s">
        <v>59</v>
      </c>
      <c r="C567" s="3" t="s">
        <v>60</v>
      </c>
      <c r="D567" s="3" t="s">
        <v>1029</v>
      </c>
      <c r="E567" s="8" t="s">
        <v>1030</v>
      </c>
      <c r="F567" s="10" t="s">
        <v>206</v>
      </c>
      <c r="G567" s="62">
        <v>1</v>
      </c>
      <c r="H567" s="31">
        <v>0.34139999999999993</v>
      </c>
      <c r="I567" s="12">
        <v>42.988918919999989</v>
      </c>
      <c r="J567" s="12">
        <v>42.988918919999989</v>
      </c>
      <c r="K567" s="12">
        <v>11.1575128658925</v>
      </c>
      <c r="L567" s="12">
        <v>11.1575128658925</v>
      </c>
      <c r="M567" s="12">
        <v>54.146431785892489</v>
      </c>
      <c r="N567" s="12">
        <v>54.146431785892489</v>
      </c>
    </row>
    <row r="568" spans="1:14" ht="25" hidden="1" outlineLevel="3" x14ac:dyDescent="0.25">
      <c r="A568" s="2" t="s">
        <v>1031</v>
      </c>
      <c r="B568" s="4" t="s">
        <v>59</v>
      </c>
      <c r="C568" s="4" t="s">
        <v>60</v>
      </c>
      <c r="D568" s="4" t="s">
        <v>781</v>
      </c>
      <c r="E568" s="9" t="s">
        <v>782</v>
      </c>
      <c r="F568" s="11" t="s">
        <v>206</v>
      </c>
      <c r="G568" s="61">
        <v>21</v>
      </c>
      <c r="H568" s="32">
        <v>0.34140000000000015</v>
      </c>
      <c r="I568" s="13">
        <v>5.0391475062</v>
      </c>
      <c r="J568" s="13">
        <v>105.82209763020001</v>
      </c>
      <c r="K568" s="13">
        <v>7.2943740026479977</v>
      </c>
      <c r="L568" s="13">
        <v>153.18185405560797</v>
      </c>
      <c r="M568" s="13">
        <v>12.333521508847998</v>
      </c>
      <c r="N568" s="13">
        <v>259.00395168580798</v>
      </c>
    </row>
    <row r="569" spans="1:14" ht="25" hidden="1" outlineLevel="3" x14ac:dyDescent="0.25">
      <c r="A569" s="1" t="s">
        <v>1032</v>
      </c>
      <c r="B569" s="3" t="s">
        <v>59</v>
      </c>
      <c r="C569" s="3" t="s">
        <v>60</v>
      </c>
      <c r="D569" s="3" t="s">
        <v>784</v>
      </c>
      <c r="E569" s="8" t="s">
        <v>785</v>
      </c>
      <c r="F569" s="10" t="s">
        <v>206</v>
      </c>
      <c r="G569" s="62">
        <v>14</v>
      </c>
      <c r="H569" s="31">
        <v>0.34140000000000015</v>
      </c>
      <c r="I569" s="12">
        <v>4.2730364070000002</v>
      </c>
      <c r="J569" s="12">
        <v>59.822509698000005</v>
      </c>
      <c r="K569" s="12">
        <v>4.8613163583436991</v>
      </c>
      <c r="L569" s="12">
        <v>68.058429016811786</v>
      </c>
      <c r="M569" s="12">
        <v>9.1343527653436993</v>
      </c>
      <c r="N569" s="12">
        <v>127.88093871481179</v>
      </c>
    </row>
    <row r="570" spans="1:14" ht="25" hidden="1" outlineLevel="3" x14ac:dyDescent="0.25">
      <c r="A570" s="2" t="s">
        <v>1033</v>
      </c>
      <c r="B570" s="4" t="s">
        <v>59</v>
      </c>
      <c r="C570" s="4" t="s">
        <v>60</v>
      </c>
      <c r="D570" s="4" t="s">
        <v>787</v>
      </c>
      <c r="E570" s="9" t="s">
        <v>788</v>
      </c>
      <c r="F570" s="11" t="s">
        <v>206</v>
      </c>
      <c r="G570" s="61">
        <v>4</v>
      </c>
      <c r="H570" s="32">
        <v>0.34139999999999993</v>
      </c>
      <c r="I570" s="13">
        <v>7.2645609583999988</v>
      </c>
      <c r="J570" s="13">
        <v>29.058243833599995</v>
      </c>
      <c r="K570" s="13">
        <v>9.7226327166873983</v>
      </c>
      <c r="L570" s="13">
        <v>38.890530866749593</v>
      </c>
      <c r="M570" s="13">
        <v>16.987193675087397</v>
      </c>
      <c r="N570" s="13">
        <v>67.948774700349588</v>
      </c>
    </row>
    <row r="571" spans="1:14" hidden="1" outlineLevel="3" x14ac:dyDescent="0.25">
      <c r="A571" s="1" t="s">
        <v>1034</v>
      </c>
      <c r="B571" s="3" t="s">
        <v>59</v>
      </c>
      <c r="C571" s="3" t="s">
        <v>458</v>
      </c>
      <c r="D571" s="3" t="s">
        <v>793</v>
      </c>
      <c r="E571" s="8" t="s">
        <v>794</v>
      </c>
      <c r="F571" s="10" t="s">
        <v>206</v>
      </c>
      <c r="G571" s="62">
        <v>14</v>
      </c>
      <c r="H571" s="31">
        <v>0.3413999999999997</v>
      </c>
      <c r="I571" s="12">
        <v>2.5754879999999996</v>
      </c>
      <c r="J571" s="12">
        <v>36.056831999999993</v>
      </c>
      <c r="K571" s="12"/>
      <c r="L571" s="12"/>
      <c r="M571" s="12">
        <v>2.5754879999999996</v>
      </c>
      <c r="N571" s="12">
        <v>36.056831999999993</v>
      </c>
    </row>
    <row r="572" spans="1:14" ht="25" hidden="1" outlineLevel="3" x14ac:dyDescent="0.25">
      <c r="A572" s="2" t="s">
        <v>1035</v>
      </c>
      <c r="B572" s="4" t="s">
        <v>59</v>
      </c>
      <c r="C572" s="4" t="s">
        <v>60</v>
      </c>
      <c r="D572" s="4" t="s">
        <v>1036</v>
      </c>
      <c r="E572" s="9" t="s">
        <v>1037</v>
      </c>
      <c r="F572" s="11" t="s">
        <v>206</v>
      </c>
      <c r="G572" s="61">
        <v>4</v>
      </c>
      <c r="H572" s="32">
        <v>0.34139999999999993</v>
      </c>
      <c r="I572" s="13">
        <v>23.097425753</v>
      </c>
      <c r="J572" s="13">
        <v>92.389703011999998</v>
      </c>
      <c r="K572" s="13">
        <v>6.7233013011248985</v>
      </c>
      <c r="L572" s="13">
        <v>26.893205204499594</v>
      </c>
      <c r="M572" s="13">
        <v>29.820727054124898</v>
      </c>
      <c r="N572" s="13">
        <v>119.28290821649959</v>
      </c>
    </row>
    <row r="573" spans="1:14" ht="37.5" hidden="1" outlineLevel="3" x14ac:dyDescent="0.25">
      <c r="A573" s="1" t="s">
        <v>1038</v>
      </c>
      <c r="B573" s="3" t="s">
        <v>59</v>
      </c>
      <c r="C573" s="3" t="s">
        <v>60</v>
      </c>
      <c r="D573" s="3" t="s">
        <v>802</v>
      </c>
      <c r="E573" s="8" t="s">
        <v>803</v>
      </c>
      <c r="F573" s="10" t="s">
        <v>206</v>
      </c>
      <c r="G573" s="62">
        <v>2</v>
      </c>
      <c r="H573" s="31">
        <v>0.34139999999999993</v>
      </c>
      <c r="I573" s="12">
        <v>11.049476660799998</v>
      </c>
      <c r="J573" s="12">
        <v>22.098953321599996</v>
      </c>
      <c r="K573" s="12">
        <v>1.6460330808606987</v>
      </c>
      <c r="L573" s="12">
        <v>3.2920661617213973</v>
      </c>
      <c r="M573" s="12">
        <v>12.695509741660697</v>
      </c>
      <c r="N573" s="12">
        <v>25.391019483321394</v>
      </c>
    </row>
    <row r="574" spans="1:14" ht="37.5" hidden="1" outlineLevel="3" x14ac:dyDescent="0.25">
      <c r="A574" s="2" t="s">
        <v>1039</v>
      </c>
      <c r="B574" s="4" t="s">
        <v>59</v>
      </c>
      <c r="C574" s="4" t="s">
        <v>60</v>
      </c>
      <c r="D574" s="4" t="s">
        <v>809</v>
      </c>
      <c r="E574" s="9" t="s">
        <v>810</v>
      </c>
      <c r="F574" s="11" t="s">
        <v>206</v>
      </c>
      <c r="G574" s="61">
        <v>4</v>
      </c>
      <c r="H574" s="32">
        <v>0.34139999999999993</v>
      </c>
      <c r="I574" s="13">
        <v>19.921034819199999</v>
      </c>
      <c r="J574" s="13">
        <v>79.684139276799996</v>
      </c>
      <c r="K574" s="13">
        <v>2.1931111310593003</v>
      </c>
      <c r="L574" s="13">
        <v>8.7724445242372013</v>
      </c>
      <c r="M574" s="13">
        <v>22.114145950259299</v>
      </c>
      <c r="N574" s="13">
        <v>88.456583801037198</v>
      </c>
    </row>
    <row r="575" spans="1:14" hidden="1" outlineLevel="2" collapsed="1" x14ac:dyDescent="0.25">
      <c r="A575" s="14" t="s">
        <v>1040</v>
      </c>
      <c r="B575" s="50"/>
      <c r="C575" s="51"/>
      <c r="D575" s="51"/>
      <c r="E575" s="51" t="s">
        <v>850</v>
      </c>
      <c r="F575" s="15"/>
      <c r="G575" s="60"/>
      <c r="H575" s="30">
        <v>0.3413999999999997</v>
      </c>
      <c r="I575" s="16"/>
      <c r="J575" s="16">
        <v>654.54643195199992</v>
      </c>
      <c r="K575" s="16"/>
      <c r="L575" s="16">
        <v>145.88748005295997</v>
      </c>
      <c r="M575" s="16"/>
      <c r="N575" s="16">
        <v>800.43391200495989</v>
      </c>
    </row>
    <row r="576" spans="1:14" ht="37.5" hidden="1" outlineLevel="3" x14ac:dyDescent="0.25">
      <c r="A576" s="1" t="s">
        <v>1041</v>
      </c>
      <c r="B576" s="3" t="s">
        <v>221</v>
      </c>
      <c r="C576" s="3" t="s">
        <v>60</v>
      </c>
      <c r="D576" s="3" t="s">
        <v>855</v>
      </c>
      <c r="E576" s="8" t="s">
        <v>856</v>
      </c>
      <c r="F576" s="10" t="s">
        <v>206</v>
      </c>
      <c r="G576" s="62">
        <v>8</v>
      </c>
      <c r="H576" s="31">
        <v>0.3413999999999997</v>
      </c>
      <c r="I576" s="12">
        <v>78.250179993999993</v>
      </c>
      <c r="J576" s="12">
        <v>626.00143995199994</v>
      </c>
      <c r="K576" s="12">
        <v>18.235935006619997</v>
      </c>
      <c r="L576" s="12">
        <v>145.88748005295997</v>
      </c>
      <c r="M576" s="12">
        <v>96.486115000619989</v>
      </c>
      <c r="N576" s="12">
        <v>771.88892000495991</v>
      </c>
    </row>
    <row r="577" spans="1:14" ht="25" hidden="1" outlineLevel="3" x14ac:dyDescent="0.25">
      <c r="A577" s="2" t="s">
        <v>1042</v>
      </c>
      <c r="B577" s="4" t="s">
        <v>59</v>
      </c>
      <c r="C577" s="4" t="s">
        <v>458</v>
      </c>
      <c r="D577" s="4" t="s">
        <v>741</v>
      </c>
      <c r="E577" s="9" t="s">
        <v>742</v>
      </c>
      <c r="F577" s="11" t="s">
        <v>206</v>
      </c>
      <c r="G577" s="61">
        <v>8</v>
      </c>
      <c r="H577" s="32">
        <v>0.34139999999999993</v>
      </c>
      <c r="I577" s="13">
        <v>3.5681240000000001</v>
      </c>
      <c r="J577" s="13">
        <v>28.544992000000001</v>
      </c>
      <c r="K577" s="13"/>
      <c r="L577" s="13"/>
      <c r="M577" s="13">
        <v>3.5681240000000001</v>
      </c>
      <c r="N577" s="13">
        <v>28.544992000000001</v>
      </c>
    </row>
    <row r="578" spans="1:14" hidden="1" outlineLevel="2" collapsed="1" x14ac:dyDescent="0.25">
      <c r="A578" s="14" t="s">
        <v>1043</v>
      </c>
      <c r="B578" s="50"/>
      <c r="C578" s="51"/>
      <c r="D578" s="51"/>
      <c r="E578" s="51" t="s">
        <v>859</v>
      </c>
      <c r="F578" s="15"/>
      <c r="G578" s="60"/>
      <c r="H578" s="30">
        <v>0.34140000000000015</v>
      </c>
      <c r="I578" s="16"/>
      <c r="J578" s="16">
        <v>37061.257261443599</v>
      </c>
      <c r="K578" s="16"/>
      <c r="L578" s="16">
        <v>1630.9153097141232</v>
      </c>
      <c r="M578" s="16"/>
      <c r="N578" s="16">
        <v>38692.172571157724</v>
      </c>
    </row>
    <row r="579" spans="1:14" ht="25" hidden="1" outlineLevel="3" x14ac:dyDescent="0.25">
      <c r="A579" s="1" t="s">
        <v>1044</v>
      </c>
      <c r="B579" s="3" t="s">
        <v>221</v>
      </c>
      <c r="C579" s="3" t="s">
        <v>60</v>
      </c>
      <c r="D579" s="3" t="s">
        <v>275</v>
      </c>
      <c r="E579" s="8" t="s">
        <v>276</v>
      </c>
      <c r="F579" s="10" t="s">
        <v>206</v>
      </c>
      <c r="G579" s="62">
        <v>3</v>
      </c>
      <c r="H579" s="31">
        <v>0.34140000000000015</v>
      </c>
      <c r="I579" s="12">
        <v>609.27729399999998</v>
      </c>
      <c r="J579" s="12">
        <v>1827.831882</v>
      </c>
      <c r="K579" s="12"/>
      <c r="L579" s="12"/>
      <c r="M579" s="12">
        <v>609.27729399999998</v>
      </c>
      <c r="N579" s="12">
        <v>1827.831882</v>
      </c>
    </row>
    <row r="580" spans="1:14" ht="25" hidden="1" outlineLevel="3" x14ac:dyDescent="0.25">
      <c r="A580" s="2" t="s">
        <v>1045</v>
      </c>
      <c r="B580" s="4" t="s">
        <v>59</v>
      </c>
      <c r="C580" s="4" t="s">
        <v>60</v>
      </c>
      <c r="D580" s="4" t="s">
        <v>278</v>
      </c>
      <c r="E580" s="9" t="s">
        <v>279</v>
      </c>
      <c r="F580" s="11" t="s">
        <v>206</v>
      </c>
      <c r="G580" s="61">
        <v>5</v>
      </c>
      <c r="H580" s="32">
        <v>0.34139999999999993</v>
      </c>
      <c r="I580" s="13">
        <v>2857.1530566121992</v>
      </c>
      <c r="J580" s="13">
        <v>14285.765283060995</v>
      </c>
      <c r="K580" s="13">
        <v>22.615566888713147</v>
      </c>
      <c r="L580" s="13">
        <v>113.07783444356755</v>
      </c>
      <c r="M580" s="13">
        <v>2879.7686235009123</v>
      </c>
      <c r="N580" s="13">
        <v>14398.843117504563</v>
      </c>
    </row>
    <row r="581" spans="1:14" ht="25" hidden="1" outlineLevel="3" x14ac:dyDescent="0.25">
      <c r="A581" s="1" t="s">
        <v>1046</v>
      </c>
      <c r="B581" s="3" t="s">
        <v>59</v>
      </c>
      <c r="C581" s="3" t="s">
        <v>60</v>
      </c>
      <c r="D581" s="3" t="s">
        <v>291</v>
      </c>
      <c r="E581" s="8" t="s">
        <v>292</v>
      </c>
      <c r="F581" s="10" t="s">
        <v>206</v>
      </c>
      <c r="G581" s="62">
        <v>3</v>
      </c>
      <c r="H581" s="31">
        <v>0.34140000000000015</v>
      </c>
      <c r="I581" s="12">
        <v>741.05767616059995</v>
      </c>
      <c r="J581" s="12">
        <v>2223.1730284818</v>
      </c>
      <c r="K581" s="12">
        <v>49.537126638069822</v>
      </c>
      <c r="L581" s="12">
        <v>148.61137991420946</v>
      </c>
      <c r="M581" s="12">
        <v>790.59480279866978</v>
      </c>
      <c r="N581" s="12">
        <v>2371.7844083960094</v>
      </c>
    </row>
    <row r="582" spans="1:14" ht="50" hidden="1" outlineLevel="3" x14ac:dyDescent="0.25">
      <c r="A582" s="2" t="s">
        <v>1047</v>
      </c>
      <c r="B582" s="4" t="s">
        <v>59</v>
      </c>
      <c r="C582" s="4" t="s">
        <v>60</v>
      </c>
      <c r="D582" s="4" t="s">
        <v>869</v>
      </c>
      <c r="E582" s="9" t="s">
        <v>870</v>
      </c>
      <c r="F582" s="11" t="s">
        <v>206</v>
      </c>
      <c r="G582" s="61">
        <v>10</v>
      </c>
      <c r="H582" s="32">
        <v>0.34139999999999993</v>
      </c>
      <c r="I582" s="13">
        <v>1546.8795594982</v>
      </c>
      <c r="J582" s="13">
        <v>15468.795594982001</v>
      </c>
      <c r="K582" s="13">
        <v>97.504220808974651</v>
      </c>
      <c r="L582" s="13">
        <v>975.04220808974605</v>
      </c>
      <c r="M582" s="13">
        <v>1644.3837803071747</v>
      </c>
      <c r="N582" s="13">
        <v>16443.837803071747</v>
      </c>
    </row>
    <row r="583" spans="1:14" ht="25" hidden="1" outlineLevel="3" x14ac:dyDescent="0.25">
      <c r="A583" s="1" t="s">
        <v>1048</v>
      </c>
      <c r="B583" s="3" t="s">
        <v>59</v>
      </c>
      <c r="C583" s="3" t="s">
        <v>60</v>
      </c>
      <c r="D583" s="3" t="s">
        <v>874</v>
      </c>
      <c r="E583" s="8" t="s">
        <v>875</v>
      </c>
      <c r="F583" s="10" t="s">
        <v>206</v>
      </c>
      <c r="G583" s="62">
        <v>3</v>
      </c>
      <c r="H583" s="31">
        <v>0.3413999999999997</v>
      </c>
      <c r="I583" s="12">
        <v>66.124311658599993</v>
      </c>
      <c r="J583" s="12">
        <v>198.37293497579998</v>
      </c>
      <c r="K583" s="12">
        <v>5.3456236656975165</v>
      </c>
      <c r="L583" s="12">
        <v>16.036870997092535</v>
      </c>
      <c r="M583" s="12">
        <v>71.469935324297509</v>
      </c>
      <c r="N583" s="12">
        <v>214.40980597289251</v>
      </c>
    </row>
    <row r="584" spans="1:14" ht="25" hidden="1" outlineLevel="3" x14ac:dyDescent="0.25">
      <c r="A584" s="2" t="s">
        <v>1049</v>
      </c>
      <c r="B584" s="4" t="s">
        <v>59</v>
      </c>
      <c r="C584" s="4" t="s">
        <v>60</v>
      </c>
      <c r="D584" s="4" t="s">
        <v>877</v>
      </c>
      <c r="E584" s="9" t="s">
        <v>878</v>
      </c>
      <c r="F584" s="11" t="s">
        <v>206</v>
      </c>
      <c r="G584" s="61">
        <v>5</v>
      </c>
      <c r="H584" s="32">
        <v>0.34140000000000015</v>
      </c>
      <c r="I584" s="13">
        <v>8.4172836585999988</v>
      </c>
      <c r="J584" s="13">
        <v>42.086418292999994</v>
      </c>
      <c r="K584" s="13">
        <v>5.3456236656975182</v>
      </c>
      <c r="L584" s="13">
        <v>26.728118328487597</v>
      </c>
      <c r="M584" s="13">
        <v>13.762907324297517</v>
      </c>
      <c r="N584" s="13">
        <v>68.814536621487591</v>
      </c>
    </row>
    <row r="585" spans="1:14" ht="25" hidden="1" outlineLevel="3" x14ac:dyDescent="0.25">
      <c r="A585" s="1" t="s">
        <v>1050</v>
      </c>
      <c r="B585" s="3" t="s">
        <v>59</v>
      </c>
      <c r="C585" s="3" t="s">
        <v>60</v>
      </c>
      <c r="D585" s="3" t="s">
        <v>880</v>
      </c>
      <c r="E585" s="8" t="s">
        <v>881</v>
      </c>
      <c r="F585" s="10" t="s">
        <v>206</v>
      </c>
      <c r="G585" s="62">
        <v>5</v>
      </c>
      <c r="H585" s="31">
        <v>0.34139999999999993</v>
      </c>
      <c r="I585" s="12">
        <v>283.43177028599996</v>
      </c>
      <c r="J585" s="12">
        <v>1417.1588514299997</v>
      </c>
      <c r="K585" s="12">
        <v>9.5829554435105706</v>
      </c>
      <c r="L585" s="12">
        <v>47.91477721755291</v>
      </c>
      <c r="M585" s="12">
        <v>293.01472572951053</v>
      </c>
      <c r="N585" s="12">
        <v>1465.0736286475526</v>
      </c>
    </row>
    <row r="586" spans="1:14" ht="25" hidden="1" outlineLevel="3" x14ac:dyDescent="0.25">
      <c r="A586" s="2" t="s">
        <v>1051</v>
      </c>
      <c r="B586" s="4" t="s">
        <v>59</v>
      </c>
      <c r="C586" s="4" t="s">
        <v>60</v>
      </c>
      <c r="D586" s="4" t="s">
        <v>887</v>
      </c>
      <c r="E586" s="9" t="s">
        <v>888</v>
      </c>
      <c r="F586" s="11" t="s">
        <v>206</v>
      </c>
      <c r="G586" s="61">
        <v>5</v>
      </c>
      <c r="H586" s="32">
        <v>0.34139999999999993</v>
      </c>
      <c r="I586" s="13">
        <v>147.1169826112</v>
      </c>
      <c r="J586" s="13">
        <v>735.584913056</v>
      </c>
      <c r="K586" s="13">
        <v>7.1264114433764973</v>
      </c>
      <c r="L586" s="13">
        <v>35.632057216882458</v>
      </c>
      <c r="M586" s="13">
        <v>154.2433940545765</v>
      </c>
      <c r="N586" s="13">
        <v>771.21697027288246</v>
      </c>
    </row>
    <row r="587" spans="1:14" ht="25" hidden="1" outlineLevel="3" x14ac:dyDescent="0.25">
      <c r="A587" s="1" t="s">
        <v>1052</v>
      </c>
      <c r="B587" s="3" t="s">
        <v>59</v>
      </c>
      <c r="C587" s="3" t="s">
        <v>458</v>
      </c>
      <c r="D587" s="3" t="s">
        <v>747</v>
      </c>
      <c r="E587" s="8" t="s">
        <v>748</v>
      </c>
      <c r="F587" s="10" t="s">
        <v>206</v>
      </c>
      <c r="G587" s="62">
        <v>3</v>
      </c>
      <c r="H587" s="31">
        <v>0.34139999999999993</v>
      </c>
      <c r="I587" s="12">
        <v>5.0436639999999997</v>
      </c>
      <c r="J587" s="12">
        <v>15.130991999999999</v>
      </c>
      <c r="K587" s="12"/>
      <c r="L587" s="12"/>
      <c r="M587" s="12">
        <v>5.0436639999999997</v>
      </c>
      <c r="N587" s="12">
        <v>15.130991999999999</v>
      </c>
    </row>
    <row r="588" spans="1:14" ht="37.5" hidden="1" outlineLevel="3" x14ac:dyDescent="0.25">
      <c r="A588" s="2" t="s">
        <v>1053</v>
      </c>
      <c r="B588" s="4" t="s">
        <v>59</v>
      </c>
      <c r="C588" s="4" t="s">
        <v>60</v>
      </c>
      <c r="D588" s="4" t="s">
        <v>896</v>
      </c>
      <c r="E588" s="9" t="s">
        <v>897</v>
      </c>
      <c r="F588" s="11" t="s">
        <v>206</v>
      </c>
      <c r="G588" s="61">
        <v>3</v>
      </c>
      <c r="H588" s="32">
        <v>0.34140000000000015</v>
      </c>
      <c r="I588" s="13">
        <v>43.8537248656</v>
      </c>
      <c r="J588" s="13">
        <v>131.56117459680002</v>
      </c>
      <c r="K588" s="13">
        <v>9.2427396901973964</v>
      </c>
      <c r="L588" s="13">
        <v>27.728219070592161</v>
      </c>
      <c r="M588" s="13">
        <v>53.096464555797397</v>
      </c>
      <c r="N588" s="13">
        <v>159.28939366739218</v>
      </c>
    </row>
    <row r="589" spans="1:14" ht="37.5" hidden="1" outlineLevel="3" x14ac:dyDescent="0.25">
      <c r="A589" s="1" t="s">
        <v>1054</v>
      </c>
      <c r="B589" s="3" t="s">
        <v>59</v>
      </c>
      <c r="C589" s="3" t="s">
        <v>60</v>
      </c>
      <c r="D589" s="3" t="s">
        <v>899</v>
      </c>
      <c r="E589" s="8" t="s">
        <v>900</v>
      </c>
      <c r="F589" s="10" t="s">
        <v>206</v>
      </c>
      <c r="G589" s="62">
        <v>5</v>
      </c>
      <c r="H589" s="31">
        <v>0.34140000000000015</v>
      </c>
      <c r="I589" s="12">
        <v>10.3772729514</v>
      </c>
      <c r="J589" s="12">
        <v>51.886364757000003</v>
      </c>
      <c r="K589" s="12">
        <v>6.0946414364229984</v>
      </c>
      <c r="L589" s="12">
        <v>30.473207182114997</v>
      </c>
      <c r="M589" s="12">
        <v>16.471914387822999</v>
      </c>
      <c r="N589" s="12">
        <v>82.359571939115</v>
      </c>
    </row>
    <row r="590" spans="1:14" hidden="1" outlineLevel="3" x14ac:dyDescent="0.25">
      <c r="A590" s="2" t="s">
        <v>1055</v>
      </c>
      <c r="B590" s="4" t="s">
        <v>59</v>
      </c>
      <c r="C590" s="4" t="s">
        <v>458</v>
      </c>
      <c r="D590" s="4" t="s">
        <v>908</v>
      </c>
      <c r="E590" s="9" t="s">
        <v>909</v>
      </c>
      <c r="F590" s="11" t="s">
        <v>206</v>
      </c>
      <c r="G590" s="61">
        <v>5</v>
      </c>
      <c r="H590" s="32">
        <v>0.34139999999999993</v>
      </c>
      <c r="I590" s="13">
        <v>30.288811999999997</v>
      </c>
      <c r="J590" s="13">
        <v>151.44405999999998</v>
      </c>
      <c r="K590" s="13"/>
      <c r="L590" s="13"/>
      <c r="M590" s="13">
        <v>30.288811999999997</v>
      </c>
      <c r="N590" s="13">
        <v>151.44405999999998</v>
      </c>
    </row>
    <row r="591" spans="1:14" ht="37.5" hidden="1" outlineLevel="3" x14ac:dyDescent="0.25">
      <c r="A591" s="1" t="s">
        <v>1056</v>
      </c>
      <c r="B591" s="3" t="s">
        <v>59</v>
      </c>
      <c r="C591" s="3" t="s">
        <v>60</v>
      </c>
      <c r="D591" s="3" t="s">
        <v>914</v>
      </c>
      <c r="E591" s="8" t="s">
        <v>915</v>
      </c>
      <c r="F591" s="10" t="s">
        <v>153</v>
      </c>
      <c r="G591" s="62">
        <v>3</v>
      </c>
      <c r="H591" s="31">
        <v>0.34140000000000015</v>
      </c>
      <c r="I591" s="12">
        <v>13.2500500678</v>
      </c>
      <c r="J591" s="12">
        <v>39.750150203399997</v>
      </c>
      <c r="K591" s="12">
        <v>14.060865676156997</v>
      </c>
      <c r="L591" s="12">
        <v>42.182597028470994</v>
      </c>
      <c r="M591" s="12">
        <v>27.310915743956997</v>
      </c>
      <c r="N591" s="12">
        <v>81.932747231870991</v>
      </c>
    </row>
    <row r="592" spans="1:14" ht="37.5" hidden="1" outlineLevel="3" x14ac:dyDescent="0.25">
      <c r="A592" s="2" t="s">
        <v>1057</v>
      </c>
      <c r="B592" s="4" t="s">
        <v>59</v>
      </c>
      <c r="C592" s="4" t="s">
        <v>60</v>
      </c>
      <c r="D592" s="4" t="s">
        <v>896</v>
      </c>
      <c r="E592" s="9" t="s">
        <v>897</v>
      </c>
      <c r="F592" s="11" t="s">
        <v>206</v>
      </c>
      <c r="G592" s="61">
        <v>3</v>
      </c>
      <c r="H592" s="32">
        <v>0.34140000000000015</v>
      </c>
      <c r="I592" s="13">
        <v>43.8537248656</v>
      </c>
      <c r="J592" s="13">
        <v>131.56117459680002</v>
      </c>
      <c r="K592" s="13">
        <v>9.2427396901973964</v>
      </c>
      <c r="L592" s="13">
        <v>27.728219070592161</v>
      </c>
      <c r="M592" s="13">
        <v>53.096464555797397</v>
      </c>
      <c r="N592" s="13">
        <v>159.28939366739218</v>
      </c>
    </row>
    <row r="593" spans="1:14" ht="37.5" hidden="1" outlineLevel="3" x14ac:dyDescent="0.25">
      <c r="A593" s="1" t="s">
        <v>1058</v>
      </c>
      <c r="B593" s="3" t="s">
        <v>59</v>
      </c>
      <c r="C593" s="3" t="s">
        <v>60</v>
      </c>
      <c r="D593" s="3" t="s">
        <v>923</v>
      </c>
      <c r="E593" s="8" t="s">
        <v>924</v>
      </c>
      <c r="F593" s="10" t="s">
        <v>206</v>
      </c>
      <c r="G593" s="62">
        <v>8</v>
      </c>
      <c r="H593" s="31">
        <v>0.34140000000000015</v>
      </c>
      <c r="I593" s="12">
        <v>31.014039910000001</v>
      </c>
      <c r="J593" s="12">
        <v>248.11231928000001</v>
      </c>
      <c r="K593" s="12">
        <v>12.705438286801296</v>
      </c>
      <c r="L593" s="12">
        <v>101.64350629441037</v>
      </c>
      <c r="M593" s="12">
        <v>43.719478196801298</v>
      </c>
      <c r="N593" s="12">
        <v>349.75582557441038</v>
      </c>
    </row>
    <row r="594" spans="1:14" ht="37.5" hidden="1" outlineLevel="3" x14ac:dyDescent="0.25">
      <c r="A594" s="2" t="s">
        <v>1059</v>
      </c>
      <c r="B594" s="4" t="s">
        <v>59</v>
      </c>
      <c r="C594" s="4" t="s">
        <v>60</v>
      </c>
      <c r="D594" s="4" t="s">
        <v>923</v>
      </c>
      <c r="E594" s="9" t="s">
        <v>924</v>
      </c>
      <c r="F594" s="11" t="s">
        <v>206</v>
      </c>
      <c r="G594" s="61">
        <v>3</v>
      </c>
      <c r="H594" s="32">
        <v>0.34139999999999993</v>
      </c>
      <c r="I594" s="13">
        <v>31.014039910000001</v>
      </c>
      <c r="J594" s="13">
        <v>93.042119729999996</v>
      </c>
      <c r="K594" s="13">
        <v>12.705438286801296</v>
      </c>
      <c r="L594" s="13">
        <v>38.116314860403889</v>
      </c>
      <c r="M594" s="13">
        <v>43.719478196801298</v>
      </c>
      <c r="N594" s="13">
        <v>131.15843459040389</v>
      </c>
    </row>
    <row r="595" spans="1:14" hidden="1" outlineLevel="2" collapsed="1" x14ac:dyDescent="0.25">
      <c r="A595" s="14" t="s">
        <v>1060</v>
      </c>
      <c r="B595" s="50"/>
      <c r="C595" s="51"/>
      <c r="D595" s="51"/>
      <c r="E595" s="51" t="s">
        <v>927</v>
      </c>
      <c r="F595" s="15"/>
      <c r="G595" s="60"/>
      <c r="H595" s="30">
        <v>0.34139999999999993</v>
      </c>
      <c r="I595" s="16"/>
      <c r="J595" s="16">
        <v>2593.8179250400735</v>
      </c>
      <c r="K595" s="16"/>
      <c r="L595" s="16">
        <v>177.39886152401948</v>
      </c>
      <c r="M595" s="16"/>
      <c r="N595" s="16">
        <v>2771.2167865640931</v>
      </c>
    </row>
    <row r="596" spans="1:14" ht="25" hidden="1" outlineLevel="3" x14ac:dyDescent="0.25">
      <c r="A596" s="1" t="s">
        <v>1061</v>
      </c>
      <c r="B596" s="3" t="s">
        <v>59</v>
      </c>
      <c r="C596" s="3" t="s">
        <v>60</v>
      </c>
      <c r="D596" s="3" t="s">
        <v>929</v>
      </c>
      <c r="E596" s="8" t="s">
        <v>930</v>
      </c>
      <c r="F596" s="10" t="s">
        <v>206</v>
      </c>
      <c r="G596" s="62">
        <v>1</v>
      </c>
      <c r="H596" s="31">
        <v>0.34139999999999993</v>
      </c>
      <c r="I596" s="12">
        <v>90.466806112</v>
      </c>
      <c r="J596" s="12">
        <v>90.466806112</v>
      </c>
      <c r="K596" s="12">
        <v>19.894047409169019</v>
      </c>
      <c r="L596" s="12">
        <v>19.894047409169019</v>
      </c>
      <c r="M596" s="12">
        <v>110.36085352116902</v>
      </c>
      <c r="N596" s="12">
        <v>110.36085352116902</v>
      </c>
    </row>
    <row r="597" spans="1:14" ht="25" hidden="1" outlineLevel="3" x14ac:dyDescent="0.25">
      <c r="A597" s="2" t="s">
        <v>1062</v>
      </c>
      <c r="B597" s="4" t="s">
        <v>59</v>
      </c>
      <c r="C597" s="4" t="s">
        <v>60</v>
      </c>
      <c r="D597" s="4" t="s">
        <v>933</v>
      </c>
      <c r="E597" s="9" t="s">
        <v>934</v>
      </c>
      <c r="F597" s="11" t="s">
        <v>206</v>
      </c>
      <c r="G597" s="61">
        <v>4</v>
      </c>
      <c r="H597" s="32">
        <v>0.34139999999999993</v>
      </c>
      <c r="I597" s="13">
        <v>12.779356832000001</v>
      </c>
      <c r="J597" s="13">
        <v>51.117427328000005</v>
      </c>
      <c r="K597" s="13">
        <v>1.7260795385820806</v>
      </c>
      <c r="L597" s="13">
        <v>6.9043181543283225</v>
      </c>
      <c r="M597" s="13">
        <v>14.505436370582082</v>
      </c>
      <c r="N597" s="13">
        <v>58.021745482328328</v>
      </c>
    </row>
    <row r="598" spans="1:14" ht="25" hidden="1" outlineLevel="3" x14ac:dyDescent="0.25">
      <c r="A598" s="1" t="s">
        <v>1063</v>
      </c>
      <c r="B598" s="3" t="s">
        <v>59</v>
      </c>
      <c r="C598" s="3" t="s">
        <v>60</v>
      </c>
      <c r="D598" s="3" t="s">
        <v>933</v>
      </c>
      <c r="E598" s="8" t="s">
        <v>934</v>
      </c>
      <c r="F598" s="10" t="s">
        <v>206</v>
      </c>
      <c r="G598" s="62">
        <v>1</v>
      </c>
      <c r="H598" s="31">
        <v>0.34139999999999993</v>
      </c>
      <c r="I598" s="12">
        <v>12.779356832000001</v>
      </c>
      <c r="J598" s="12">
        <v>12.779356832000001</v>
      </c>
      <c r="K598" s="12">
        <v>1.7260795385820806</v>
      </c>
      <c r="L598" s="12">
        <v>1.7260795385820806</v>
      </c>
      <c r="M598" s="12">
        <v>14.505436370582082</v>
      </c>
      <c r="N598" s="12">
        <v>14.505436370582082</v>
      </c>
    </row>
    <row r="599" spans="1:14" ht="25" hidden="1" outlineLevel="3" x14ac:dyDescent="0.25">
      <c r="A599" s="2" t="s">
        <v>1064</v>
      </c>
      <c r="B599" s="4" t="s">
        <v>59</v>
      </c>
      <c r="C599" s="4" t="s">
        <v>60</v>
      </c>
      <c r="D599" s="4" t="s">
        <v>510</v>
      </c>
      <c r="E599" s="9" t="s">
        <v>511</v>
      </c>
      <c r="F599" s="11" t="s">
        <v>206</v>
      </c>
      <c r="G599" s="61">
        <v>4</v>
      </c>
      <c r="H599" s="32">
        <v>0.34139999999999993</v>
      </c>
      <c r="I599" s="13">
        <v>13.018877216000002</v>
      </c>
      <c r="J599" s="13">
        <v>52.075508864000007</v>
      </c>
      <c r="K599" s="13">
        <v>2.3341302851280403</v>
      </c>
      <c r="L599" s="13">
        <v>9.3365211405121613</v>
      </c>
      <c r="M599" s="13">
        <v>15.353007501128042</v>
      </c>
      <c r="N599" s="13">
        <v>61.412030004512168</v>
      </c>
    </row>
    <row r="600" spans="1:14" ht="25" hidden="1" outlineLevel="3" x14ac:dyDescent="0.25">
      <c r="A600" s="1" t="s">
        <v>1065</v>
      </c>
      <c r="B600" s="3" t="s">
        <v>59</v>
      </c>
      <c r="C600" s="3" t="s">
        <v>60</v>
      </c>
      <c r="D600" s="3" t="s">
        <v>938</v>
      </c>
      <c r="E600" s="8" t="s">
        <v>939</v>
      </c>
      <c r="F600" s="10" t="s">
        <v>206</v>
      </c>
      <c r="G600" s="62">
        <v>6</v>
      </c>
      <c r="H600" s="31">
        <v>0.3413999999999997</v>
      </c>
      <c r="I600" s="12">
        <v>13.742267408</v>
      </c>
      <c r="J600" s="12">
        <v>82.453604447999993</v>
      </c>
      <c r="K600" s="12">
        <v>3.2511100399997694</v>
      </c>
      <c r="L600" s="12">
        <v>19.506660239998624</v>
      </c>
      <c r="M600" s="12">
        <v>16.993377447999769</v>
      </c>
      <c r="N600" s="12">
        <v>101.96026468799862</v>
      </c>
    </row>
    <row r="601" spans="1:14" ht="25" hidden="1" outlineLevel="3" x14ac:dyDescent="0.25">
      <c r="A601" s="2" t="s">
        <v>1066</v>
      </c>
      <c r="B601" s="4" t="s">
        <v>59</v>
      </c>
      <c r="C601" s="4" t="s">
        <v>60</v>
      </c>
      <c r="D601" s="4" t="s">
        <v>941</v>
      </c>
      <c r="E601" s="9" t="s">
        <v>942</v>
      </c>
      <c r="F601" s="11" t="s">
        <v>206</v>
      </c>
      <c r="G601" s="61">
        <v>7</v>
      </c>
      <c r="H601" s="32">
        <v>0.34139999999999993</v>
      </c>
      <c r="I601" s="13">
        <v>14.516416176000002</v>
      </c>
      <c r="J601" s="13">
        <v>101.61491323200001</v>
      </c>
      <c r="K601" s="13">
        <v>4.4672115330916906</v>
      </c>
      <c r="L601" s="13">
        <v>31.270480731641825</v>
      </c>
      <c r="M601" s="13">
        <v>18.983627709091692</v>
      </c>
      <c r="N601" s="13">
        <v>132.88539396364183</v>
      </c>
    </row>
    <row r="602" spans="1:14" ht="25" hidden="1" outlineLevel="3" x14ac:dyDescent="0.25">
      <c r="A602" s="1" t="s">
        <v>1067</v>
      </c>
      <c r="B602" s="3" t="s">
        <v>221</v>
      </c>
      <c r="C602" s="3" t="s">
        <v>60</v>
      </c>
      <c r="D602" s="3" t="s">
        <v>951</v>
      </c>
      <c r="E602" s="8" t="s">
        <v>952</v>
      </c>
      <c r="F602" s="10" t="s">
        <v>206</v>
      </c>
      <c r="G602" s="62">
        <v>6</v>
      </c>
      <c r="H602" s="31">
        <v>0.34139999999999993</v>
      </c>
      <c r="I602" s="12">
        <v>178.12557911999997</v>
      </c>
      <c r="J602" s="12">
        <v>1068.7534747199998</v>
      </c>
      <c r="K602" s="12">
        <v>8.9246157960778021</v>
      </c>
      <c r="L602" s="12">
        <v>53.547694776466869</v>
      </c>
      <c r="M602" s="12">
        <v>187.05019491607777</v>
      </c>
      <c r="N602" s="12">
        <v>1122.3011694964666</v>
      </c>
    </row>
    <row r="603" spans="1:14" ht="37.5" hidden="1" outlineLevel="3" x14ac:dyDescent="0.25">
      <c r="A603" s="2" t="s">
        <v>1068</v>
      </c>
      <c r="B603" s="4" t="s">
        <v>59</v>
      </c>
      <c r="C603" s="4" t="s">
        <v>60</v>
      </c>
      <c r="D603" s="4" t="s">
        <v>572</v>
      </c>
      <c r="E603" s="9" t="s">
        <v>573</v>
      </c>
      <c r="F603" s="11" t="s">
        <v>206</v>
      </c>
      <c r="G603" s="61">
        <v>1</v>
      </c>
      <c r="H603" s="32">
        <v>0.34139999999999993</v>
      </c>
      <c r="I603" s="13">
        <v>1134.5568335040739</v>
      </c>
      <c r="J603" s="13">
        <v>1134.5568335040739</v>
      </c>
      <c r="K603" s="13">
        <v>35.213059533320575</v>
      </c>
      <c r="L603" s="13">
        <v>35.213059533320575</v>
      </c>
      <c r="M603" s="13">
        <v>1169.7698930373945</v>
      </c>
      <c r="N603" s="13">
        <v>1169.7698930373945</v>
      </c>
    </row>
    <row r="604" spans="1:14" hidden="1" outlineLevel="2" collapsed="1" x14ac:dyDescent="0.25">
      <c r="A604" s="14" t="s">
        <v>1069</v>
      </c>
      <c r="B604" s="50"/>
      <c r="C604" s="51"/>
      <c r="D604" s="51"/>
      <c r="E604" s="51" t="s">
        <v>961</v>
      </c>
      <c r="F604" s="15"/>
      <c r="G604" s="60"/>
      <c r="H604" s="30">
        <v>0.3413999999999997</v>
      </c>
      <c r="I604" s="16"/>
      <c r="J604" s="16">
        <v>1502.5616285413398</v>
      </c>
      <c r="K604" s="16"/>
      <c r="L604" s="16">
        <v>180.62452411907475</v>
      </c>
      <c r="M604" s="16"/>
      <c r="N604" s="16">
        <v>1683.1861526604143</v>
      </c>
    </row>
    <row r="605" spans="1:14" ht="37.5" hidden="1" outlineLevel="3" x14ac:dyDescent="0.25">
      <c r="A605" s="1" t="s">
        <v>1070</v>
      </c>
      <c r="B605" s="3" t="s">
        <v>59</v>
      </c>
      <c r="C605" s="3" t="s">
        <v>60</v>
      </c>
      <c r="D605" s="3" t="s">
        <v>964</v>
      </c>
      <c r="E605" s="8" t="s">
        <v>965</v>
      </c>
      <c r="F605" s="10" t="s">
        <v>206</v>
      </c>
      <c r="G605" s="62">
        <v>2</v>
      </c>
      <c r="H605" s="31">
        <v>0.3413999999999997</v>
      </c>
      <c r="I605" s="12">
        <v>478.70189555066992</v>
      </c>
      <c r="J605" s="12">
        <v>957.40379110133983</v>
      </c>
      <c r="K605" s="12">
        <v>64.960468836613074</v>
      </c>
      <c r="L605" s="12">
        <v>129.92093767322615</v>
      </c>
      <c r="M605" s="12">
        <v>543.66236438728299</v>
      </c>
      <c r="N605" s="12">
        <v>1087.324728774566</v>
      </c>
    </row>
    <row r="606" spans="1:14" ht="25" hidden="1" outlineLevel="3" x14ac:dyDescent="0.25">
      <c r="A606" s="2" t="s">
        <v>1071</v>
      </c>
      <c r="B606" s="4" t="s">
        <v>59</v>
      </c>
      <c r="C606" s="4" t="s">
        <v>60</v>
      </c>
      <c r="D606" s="4" t="s">
        <v>974</v>
      </c>
      <c r="E606" s="9" t="s">
        <v>975</v>
      </c>
      <c r="F606" s="11" t="s">
        <v>206</v>
      </c>
      <c r="G606" s="61">
        <v>1</v>
      </c>
      <c r="H606" s="32">
        <v>0.3413999999999997</v>
      </c>
      <c r="I606" s="13">
        <v>545.15783743999987</v>
      </c>
      <c r="J606" s="13">
        <v>545.15783743999987</v>
      </c>
      <c r="K606" s="13">
        <v>50.7035864458486</v>
      </c>
      <c r="L606" s="13">
        <v>50.7035864458486</v>
      </c>
      <c r="M606" s="13">
        <v>595.86142388584847</v>
      </c>
      <c r="N606" s="13">
        <v>595.86142388584847</v>
      </c>
    </row>
    <row r="607" spans="1:14" hidden="1" outlineLevel="2" collapsed="1" x14ac:dyDescent="0.25">
      <c r="A607" s="14" t="s">
        <v>1072</v>
      </c>
      <c r="B607" s="50"/>
      <c r="C607" s="51"/>
      <c r="D607" s="51"/>
      <c r="E607" s="51" t="s">
        <v>980</v>
      </c>
      <c r="F607" s="15"/>
      <c r="G607" s="60"/>
      <c r="H607" s="30">
        <v>0.34140000000000015</v>
      </c>
      <c r="I607" s="16"/>
      <c r="J607" s="16">
        <v>509.4550169968</v>
      </c>
      <c r="K607" s="16"/>
      <c r="L607" s="16">
        <v>57.203248757608009</v>
      </c>
      <c r="M607" s="16"/>
      <c r="N607" s="16">
        <v>566.65826575440803</v>
      </c>
    </row>
    <row r="608" spans="1:14" ht="25" hidden="1" outlineLevel="3" x14ac:dyDescent="0.25">
      <c r="A608" s="1" t="s">
        <v>1073</v>
      </c>
      <c r="B608" s="3" t="s">
        <v>59</v>
      </c>
      <c r="C608" s="3" t="s">
        <v>60</v>
      </c>
      <c r="D608" s="3" t="s">
        <v>982</v>
      </c>
      <c r="E608" s="8" t="s">
        <v>983</v>
      </c>
      <c r="F608" s="10" t="s">
        <v>206</v>
      </c>
      <c r="G608" s="62">
        <v>4</v>
      </c>
      <c r="H608" s="31">
        <v>0.34139999999999993</v>
      </c>
      <c r="I608" s="12">
        <v>122.1362030888</v>
      </c>
      <c r="J608" s="12">
        <v>488.54481235520001</v>
      </c>
      <c r="K608" s="12">
        <v>10.615233745958804</v>
      </c>
      <c r="L608" s="12">
        <v>42.460934983835216</v>
      </c>
      <c r="M608" s="12">
        <v>132.75143683475881</v>
      </c>
      <c r="N608" s="12">
        <v>531.00574733903522</v>
      </c>
    </row>
    <row r="609" spans="1:14" ht="37.5" hidden="1" outlineLevel="3" x14ac:dyDescent="0.25">
      <c r="A609" s="2" t="s">
        <v>1074</v>
      </c>
      <c r="B609" s="4" t="s">
        <v>59</v>
      </c>
      <c r="C609" s="4" t="s">
        <v>60</v>
      </c>
      <c r="D609" s="4" t="s">
        <v>991</v>
      </c>
      <c r="E609" s="9" t="s">
        <v>992</v>
      </c>
      <c r="F609" s="11" t="s">
        <v>206</v>
      </c>
      <c r="G609" s="61">
        <v>8</v>
      </c>
      <c r="H609" s="32">
        <v>0.34139999999999948</v>
      </c>
      <c r="I609" s="13">
        <v>2.6137755801999996</v>
      </c>
      <c r="J609" s="13">
        <v>20.910204641599996</v>
      </c>
      <c r="K609" s="13">
        <v>1.8427892217215991</v>
      </c>
      <c r="L609" s="13">
        <v>14.742313773772793</v>
      </c>
      <c r="M609" s="13">
        <v>4.4565648019215987</v>
      </c>
      <c r="N609" s="13">
        <v>35.652518415372789</v>
      </c>
    </row>
    <row r="610" spans="1:14" outlineLevel="1" collapsed="1" x14ac:dyDescent="0.25">
      <c r="A610" s="37" t="s">
        <v>1075</v>
      </c>
      <c r="B610" s="48"/>
      <c r="C610" s="49"/>
      <c r="D610" s="49"/>
      <c r="E610" s="49" t="s">
        <v>403</v>
      </c>
      <c r="F610" s="38"/>
      <c r="G610" s="59"/>
      <c r="H610" s="39">
        <v>0.34139999999999993</v>
      </c>
      <c r="I610" s="40"/>
      <c r="J610" s="40">
        <v>6840.7427743837034</v>
      </c>
      <c r="K610" s="40"/>
      <c r="L610" s="40">
        <v>2373.8931687260324</v>
      </c>
      <c r="M610" s="40"/>
      <c r="N610" s="40">
        <v>9612.02</v>
      </c>
    </row>
    <row r="611" spans="1:14" hidden="1" outlineLevel="2" collapsed="1" x14ac:dyDescent="0.25">
      <c r="A611" s="14" t="s">
        <v>1076</v>
      </c>
      <c r="B611" s="50"/>
      <c r="C611" s="51"/>
      <c r="D611" s="51"/>
      <c r="E611" s="51" t="s">
        <v>705</v>
      </c>
      <c r="F611" s="15"/>
      <c r="G611" s="60"/>
      <c r="H611" s="30">
        <v>0.34139999999999993</v>
      </c>
      <c r="I611" s="16"/>
      <c r="J611" s="16">
        <v>2450.145049236904</v>
      </c>
      <c r="K611" s="16"/>
      <c r="L611" s="16">
        <v>1987.1905690501253</v>
      </c>
      <c r="M611" s="16"/>
      <c r="N611" s="16">
        <v>4437.3356182870293</v>
      </c>
    </row>
    <row r="612" spans="1:14" ht="25" hidden="1" outlineLevel="3" x14ac:dyDescent="0.25">
      <c r="A612" s="1" t="s">
        <v>1077</v>
      </c>
      <c r="B612" s="3" t="s">
        <v>59</v>
      </c>
      <c r="C612" s="3" t="s">
        <v>60</v>
      </c>
      <c r="D612" s="3" t="s">
        <v>1002</v>
      </c>
      <c r="E612" s="8" t="s">
        <v>1003</v>
      </c>
      <c r="F612" s="10" t="s">
        <v>153</v>
      </c>
      <c r="G612" s="62">
        <v>26.76</v>
      </c>
      <c r="H612" s="31">
        <v>0.34139999999999993</v>
      </c>
      <c r="I612" s="12">
        <v>23.152961054399995</v>
      </c>
      <c r="J612" s="12">
        <v>619.57323781574394</v>
      </c>
      <c r="K612" s="12">
        <v>12.630784457216798</v>
      </c>
      <c r="L612" s="12">
        <v>337.99979207512149</v>
      </c>
      <c r="M612" s="12">
        <v>35.783745511616793</v>
      </c>
      <c r="N612" s="12">
        <v>957.57302989086543</v>
      </c>
    </row>
    <row r="613" spans="1:14" ht="25" hidden="1" outlineLevel="3" x14ac:dyDescent="0.25">
      <c r="A613" s="2" t="s">
        <v>1078</v>
      </c>
      <c r="B613" s="4" t="s">
        <v>59</v>
      </c>
      <c r="C613" s="4" t="s">
        <v>60</v>
      </c>
      <c r="D613" s="4" t="s">
        <v>724</v>
      </c>
      <c r="E613" s="9" t="s">
        <v>725</v>
      </c>
      <c r="F613" s="11" t="s">
        <v>153</v>
      </c>
      <c r="G613" s="61">
        <v>32.75</v>
      </c>
      <c r="H613" s="32">
        <v>0.34140000000000015</v>
      </c>
      <c r="I613" s="13">
        <v>12.634458803999998</v>
      </c>
      <c r="J613" s="13">
        <v>413.77852583099991</v>
      </c>
      <c r="K613" s="13">
        <v>18.235935006619997</v>
      </c>
      <c r="L613" s="13">
        <v>597.22687146680494</v>
      </c>
      <c r="M613" s="13">
        <v>30.870393810619994</v>
      </c>
      <c r="N613" s="13">
        <v>1011.0053972978048</v>
      </c>
    </row>
    <row r="614" spans="1:14" ht="25" hidden="1" outlineLevel="3" x14ac:dyDescent="0.25">
      <c r="A614" s="1" t="s">
        <v>1079</v>
      </c>
      <c r="B614" s="3" t="s">
        <v>221</v>
      </c>
      <c r="C614" s="3" t="s">
        <v>60</v>
      </c>
      <c r="D614" s="3" t="s">
        <v>727</v>
      </c>
      <c r="E614" s="8" t="s">
        <v>728</v>
      </c>
      <c r="F614" s="10" t="s">
        <v>153</v>
      </c>
      <c r="G614" s="62">
        <v>49.82</v>
      </c>
      <c r="H614" s="31">
        <v>0.3413999999999997</v>
      </c>
      <c r="I614" s="12">
        <v>28.438243388</v>
      </c>
      <c r="J614" s="12">
        <v>1416.7932855901599</v>
      </c>
      <c r="K614" s="12">
        <v>21.115293165559994</v>
      </c>
      <c r="L614" s="12">
        <v>1051.9639055081989</v>
      </c>
      <c r="M614" s="12">
        <v>49.553536553559994</v>
      </c>
      <c r="N614" s="12">
        <v>2468.7571910983588</v>
      </c>
    </row>
    <row r="615" spans="1:14" hidden="1" outlineLevel="2" collapsed="1" x14ac:dyDescent="0.25">
      <c r="A615" s="14" t="s">
        <v>1080</v>
      </c>
      <c r="B615" s="50"/>
      <c r="C615" s="51"/>
      <c r="D615" s="51"/>
      <c r="E615" s="51" t="s">
        <v>733</v>
      </c>
      <c r="F615" s="15"/>
      <c r="G615" s="60"/>
      <c r="H615" s="30">
        <v>0.34140000000000015</v>
      </c>
      <c r="I615" s="16"/>
      <c r="J615" s="16">
        <v>446.43019917559997</v>
      </c>
      <c r="K615" s="16"/>
      <c r="L615" s="16">
        <v>261.49850906466583</v>
      </c>
      <c r="M615" s="16"/>
      <c r="N615" s="16">
        <v>707.92870824026579</v>
      </c>
    </row>
    <row r="616" spans="1:14" ht="25" hidden="1" outlineLevel="3" x14ac:dyDescent="0.25">
      <c r="A616" s="2" t="s">
        <v>1081</v>
      </c>
      <c r="B616" s="4" t="s">
        <v>59</v>
      </c>
      <c r="C616" s="4" t="s">
        <v>60</v>
      </c>
      <c r="D616" s="4" t="s">
        <v>1082</v>
      </c>
      <c r="E616" s="9" t="s">
        <v>1083</v>
      </c>
      <c r="F616" s="11" t="s">
        <v>206</v>
      </c>
      <c r="G616" s="61">
        <v>4</v>
      </c>
      <c r="H616" s="32">
        <v>0.34139999999999993</v>
      </c>
      <c r="I616" s="13">
        <v>9.1542313803999988</v>
      </c>
      <c r="J616" s="13">
        <v>36.616925521599995</v>
      </c>
      <c r="K616" s="13">
        <v>3.1624950445690985</v>
      </c>
      <c r="L616" s="13">
        <v>12.649980178276394</v>
      </c>
      <c r="M616" s="13">
        <v>12.316726424969097</v>
      </c>
      <c r="N616" s="13">
        <v>49.266905699876389</v>
      </c>
    </row>
    <row r="617" spans="1:14" ht="25" hidden="1" outlineLevel="3" x14ac:dyDescent="0.25">
      <c r="A617" s="1" t="s">
        <v>1084</v>
      </c>
      <c r="B617" s="3" t="s">
        <v>59</v>
      </c>
      <c r="C617" s="3" t="s">
        <v>60</v>
      </c>
      <c r="D617" s="3" t="s">
        <v>781</v>
      </c>
      <c r="E617" s="8" t="s">
        <v>782</v>
      </c>
      <c r="F617" s="10" t="s">
        <v>206</v>
      </c>
      <c r="G617" s="62">
        <v>15</v>
      </c>
      <c r="H617" s="31">
        <v>0.34139999999999993</v>
      </c>
      <c r="I617" s="12">
        <v>5.0391475062</v>
      </c>
      <c r="J617" s="12">
        <v>75.587212593000004</v>
      </c>
      <c r="K617" s="12">
        <v>7.2943740026479977</v>
      </c>
      <c r="L617" s="12">
        <v>109.41561003971995</v>
      </c>
      <c r="M617" s="12">
        <v>12.333521508847998</v>
      </c>
      <c r="N617" s="12">
        <v>185.00282263271995</v>
      </c>
    </row>
    <row r="618" spans="1:14" ht="25" hidden="1" outlineLevel="3" x14ac:dyDescent="0.25">
      <c r="A618" s="2" t="s">
        <v>1085</v>
      </c>
      <c r="B618" s="4" t="s">
        <v>59</v>
      </c>
      <c r="C618" s="4" t="s">
        <v>60</v>
      </c>
      <c r="D618" s="4" t="s">
        <v>1086</v>
      </c>
      <c r="E618" s="9" t="s">
        <v>1087</v>
      </c>
      <c r="F618" s="11" t="s">
        <v>206</v>
      </c>
      <c r="G618" s="61">
        <v>5</v>
      </c>
      <c r="H618" s="32">
        <v>0.34139999999999993</v>
      </c>
      <c r="I618" s="13">
        <v>12.268952790599998</v>
      </c>
      <c r="J618" s="13">
        <v>61.34476395299999</v>
      </c>
      <c r="K618" s="13">
        <v>6.0994403666878991</v>
      </c>
      <c r="L618" s="13">
        <v>30.497201833439497</v>
      </c>
      <c r="M618" s="13">
        <v>18.368393157287898</v>
      </c>
      <c r="N618" s="13">
        <v>91.841965786439488</v>
      </c>
    </row>
    <row r="619" spans="1:14" ht="25" hidden="1" outlineLevel="3" x14ac:dyDescent="0.25">
      <c r="A619" s="1" t="s">
        <v>1088</v>
      </c>
      <c r="B619" s="3" t="s">
        <v>221</v>
      </c>
      <c r="C619" s="3" t="s">
        <v>60</v>
      </c>
      <c r="D619" s="3" t="s">
        <v>1089</v>
      </c>
      <c r="E619" s="8" t="s">
        <v>1090</v>
      </c>
      <c r="F619" s="10" t="s">
        <v>206</v>
      </c>
      <c r="G619" s="62">
        <v>4</v>
      </c>
      <c r="H619" s="31">
        <v>0.34139999999999993</v>
      </c>
      <c r="I619" s="12">
        <v>19.858273395999998</v>
      </c>
      <c r="J619" s="12">
        <v>79.433093583999991</v>
      </c>
      <c r="K619" s="12">
        <v>11.421454030461998</v>
      </c>
      <c r="L619" s="12">
        <v>45.685816121847992</v>
      </c>
      <c r="M619" s="12">
        <v>31.279727426461996</v>
      </c>
      <c r="N619" s="12">
        <v>125.11890970584798</v>
      </c>
    </row>
    <row r="620" spans="1:14" ht="25" hidden="1" outlineLevel="3" x14ac:dyDescent="0.25">
      <c r="A620" s="2" t="s">
        <v>1091</v>
      </c>
      <c r="B620" s="4" t="s">
        <v>59</v>
      </c>
      <c r="C620" s="4" t="s">
        <v>60</v>
      </c>
      <c r="D620" s="4" t="s">
        <v>1092</v>
      </c>
      <c r="E620" s="9" t="s">
        <v>1093</v>
      </c>
      <c r="F620" s="11" t="s">
        <v>206</v>
      </c>
      <c r="G620" s="61">
        <v>10</v>
      </c>
      <c r="H620" s="32">
        <v>0.34139999999999993</v>
      </c>
      <c r="I620" s="13">
        <v>19.344820352399999</v>
      </c>
      <c r="J620" s="13">
        <v>193.44820352400001</v>
      </c>
      <c r="K620" s="13">
        <v>6.3249900891381969</v>
      </c>
      <c r="L620" s="13">
        <v>63.249900891381969</v>
      </c>
      <c r="M620" s="13">
        <v>25.669810441538196</v>
      </c>
      <c r="N620" s="13">
        <v>256.69810441538198</v>
      </c>
    </row>
    <row r="621" spans="1:14" hidden="1" outlineLevel="2" collapsed="1" x14ac:dyDescent="0.25">
      <c r="A621" s="14" t="s">
        <v>1094</v>
      </c>
      <c r="B621" s="50"/>
      <c r="C621" s="51"/>
      <c r="D621" s="51"/>
      <c r="E621" s="51" t="s">
        <v>1095</v>
      </c>
      <c r="F621" s="15"/>
      <c r="G621" s="60"/>
      <c r="H621" s="30">
        <v>0.34139999999999993</v>
      </c>
      <c r="I621" s="16"/>
      <c r="J621" s="16">
        <v>2589.4185570432001</v>
      </c>
      <c r="K621" s="16"/>
      <c r="L621" s="16">
        <v>25.779853383042791</v>
      </c>
      <c r="M621" s="16"/>
      <c r="N621" s="16">
        <v>2615.1984104262428</v>
      </c>
    </row>
    <row r="622" spans="1:14" ht="25" hidden="1" outlineLevel="3" x14ac:dyDescent="0.25">
      <c r="A622" s="1" t="s">
        <v>1096</v>
      </c>
      <c r="B622" s="3" t="s">
        <v>59</v>
      </c>
      <c r="C622" s="3" t="s">
        <v>60</v>
      </c>
      <c r="D622" s="3" t="s">
        <v>1097</v>
      </c>
      <c r="E622" s="8" t="s">
        <v>1098</v>
      </c>
      <c r="F622" s="10" t="s">
        <v>206</v>
      </c>
      <c r="G622" s="62">
        <v>2</v>
      </c>
      <c r="H622" s="31">
        <v>0.34139999999999993</v>
      </c>
      <c r="I622" s="12">
        <v>1294.7092785216</v>
      </c>
      <c r="J622" s="12">
        <v>2589.4185570432001</v>
      </c>
      <c r="K622" s="12">
        <v>12.889926691521396</v>
      </c>
      <c r="L622" s="12">
        <v>25.779853383042791</v>
      </c>
      <c r="M622" s="12">
        <v>1307.5992052131214</v>
      </c>
      <c r="N622" s="12">
        <v>2615.1984104262428</v>
      </c>
    </row>
    <row r="623" spans="1:14" hidden="1" outlineLevel="2" collapsed="1" x14ac:dyDescent="0.25">
      <c r="A623" s="14" t="s">
        <v>1099</v>
      </c>
      <c r="B623" s="50"/>
      <c r="C623" s="51"/>
      <c r="D623" s="51"/>
      <c r="E623" s="51" t="s">
        <v>1100</v>
      </c>
      <c r="F623" s="15"/>
      <c r="G623" s="60"/>
      <c r="H623" s="30">
        <v>0.34139999999999993</v>
      </c>
      <c r="I623" s="16"/>
      <c r="J623" s="16">
        <v>130.73659992</v>
      </c>
      <c r="K623" s="16"/>
      <c r="L623" s="16">
        <v>12.957111715229985</v>
      </c>
      <c r="M623" s="16"/>
      <c r="N623" s="16">
        <v>143.69371163522999</v>
      </c>
    </row>
    <row r="624" spans="1:14" ht="37.5" hidden="1" outlineLevel="3" x14ac:dyDescent="0.25">
      <c r="A624" s="2" t="s">
        <v>1101</v>
      </c>
      <c r="B624" s="4" t="s">
        <v>221</v>
      </c>
      <c r="C624" s="4" t="s">
        <v>60</v>
      </c>
      <c r="D624" s="4" t="s">
        <v>1102</v>
      </c>
      <c r="E624" s="9" t="s">
        <v>1103</v>
      </c>
      <c r="F624" s="11" t="s">
        <v>206</v>
      </c>
      <c r="G624" s="61">
        <v>9</v>
      </c>
      <c r="H624" s="32">
        <v>0.34139999999999993</v>
      </c>
      <c r="I624" s="13">
        <v>14.526288879999999</v>
      </c>
      <c r="J624" s="13">
        <v>130.73659992</v>
      </c>
      <c r="K624" s="13">
        <v>1.4396790794700003</v>
      </c>
      <c r="L624" s="13">
        <v>12.957111715229985</v>
      </c>
      <c r="M624" s="13">
        <v>15.965967959469999</v>
      </c>
      <c r="N624" s="13">
        <v>143.69371163522999</v>
      </c>
    </row>
    <row r="625" spans="1:14" hidden="1" outlineLevel="2" collapsed="1" x14ac:dyDescent="0.25">
      <c r="A625" s="14" t="s">
        <v>1104</v>
      </c>
      <c r="B625" s="50"/>
      <c r="C625" s="51"/>
      <c r="D625" s="51"/>
      <c r="E625" s="51" t="s">
        <v>980</v>
      </c>
      <c r="F625" s="15"/>
      <c r="G625" s="60"/>
      <c r="H625" s="30">
        <v>0.34139999999999948</v>
      </c>
      <c r="I625" s="16"/>
      <c r="J625" s="16">
        <v>1224.0123690079997</v>
      </c>
      <c r="K625" s="16"/>
      <c r="L625" s="16">
        <v>86.467125512968153</v>
      </c>
      <c r="M625" s="16"/>
      <c r="N625" s="16">
        <v>1310.4794945209678</v>
      </c>
    </row>
    <row r="626" spans="1:14" ht="25" hidden="1" outlineLevel="3" x14ac:dyDescent="0.25">
      <c r="A626" s="1" t="s">
        <v>1105</v>
      </c>
      <c r="B626" s="3" t="s">
        <v>59</v>
      </c>
      <c r="C626" s="3" t="s">
        <v>60</v>
      </c>
      <c r="D626" s="3" t="s">
        <v>1106</v>
      </c>
      <c r="E626" s="8" t="s">
        <v>1107</v>
      </c>
      <c r="F626" s="10" t="s">
        <v>206</v>
      </c>
      <c r="G626" s="62">
        <v>2</v>
      </c>
      <c r="H626" s="31">
        <v>0.3413999999999997</v>
      </c>
      <c r="I626" s="12">
        <v>217.08289351199997</v>
      </c>
      <c r="J626" s="12">
        <v>434.16578702399994</v>
      </c>
      <c r="K626" s="12">
        <v>17.9623959815207</v>
      </c>
      <c r="L626" s="12">
        <v>35.9247919630414</v>
      </c>
      <c r="M626" s="12">
        <v>235.04528949352067</v>
      </c>
      <c r="N626" s="12">
        <v>470.09057898704134</v>
      </c>
    </row>
    <row r="627" spans="1:14" ht="25" hidden="1" outlineLevel="3" x14ac:dyDescent="0.25">
      <c r="A627" s="2" t="s">
        <v>1108</v>
      </c>
      <c r="B627" s="4" t="s">
        <v>59</v>
      </c>
      <c r="C627" s="4" t="s">
        <v>60</v>
      </c>
      <c r="D627" s="4" t="s">
        <v>1109</v>
      </c>
      <c r="E627" s="9" t="s">
        <v>1110</v>
      </c>
      <c r="F627" s="11" t="s">
        <v>206</v>
      </c>
      <c r="G627" s="61">
        <v>4</v>
      </c>
      <c r="H627" s="32">
        <v>0.3413999999999997</v>
      </c>
      <c r="I627" s="13">
        <v>197.46164549599996</v>
      </c>
      <c r="J627" s="13">
        <v>789.84658198399984</v>
      </c>
      <c r="K627" s="13">
        <v>12.635583387481688</v>
      </c>
      <c r="L627" s="13">
        <v>50.542333549926752</v>
      </c>
      <c r="M627" s="13">
        <v>210.09722888348165</v>
      </c>
      <c r="N627" s="13">
        <v>840.38891553392659</v>
      </c>
    </row>
    <row r="628" spans="1:14" x14ac:dyDescent="0.25">
      <c r="A628" s="33" t="s">
        <v>1111</v>
      </c>
      <c r="B628" s="46" t="s">
        <v>56</v>
      </c>
      <c r="C628" s="47" t="s">
        <v>56</v>
      </c>
      <c r="D628" s="47" t="s">
        <v>56</v>
      </c>
      <c r="E628" s="47" t="s">
        <v>1112</v>
      </c>
      <c r="F628" s="34" t="s">
        <v>56</v>
      </c>
      <c r="G628" s="58"/>
      <c r="H628" s="35">
        <v>0.34139999999999948</v>
      </c>
      <c r="I628" s="36"/>
      <c r="J628" s="36">
        <v>12717.820267968</v>
      </c>
      <c r="K628" s="36"/>
      <c r="L628" s="36">
        <v>280.84419392524774</v>
      </c>
      <c r="M628" s="36"/>
      <c r="N628" s="36">
        <f>SUM(N629,N635)</f>
        <v>12501.81</v>
      </c>
    </row>
    <row r="629" spans="1:14" outlineLevel="1" collapsed="1" x14ac:dyDescent="0.25">
      <c r="A629" s="37" t="s">
        <v>1113</v>
      </c>
      <c r="B629" s="48" t="s">
        <v>56</v>
      </c>
      <c r="C629" s="49" t="s">
        <v>56</v>
      </c>
      <c r="D629" s="49" t="s">
        <v>56</v>
      </c>
      <c r="E629" s="49" t="s">
        <v>416</v>
      </c>
      <c r="F629" s="38" t="s">
        <v>56</v>
      </c>
      <c r="G629" s="59"/>
      <c r="H629" s="39">
        <v>0.34139999999999993</v>
      </c>
      <c r="I629" s="40"/>
      <c r="J629" s="40">
        <v>8060.2048565599998</v>
      </c>
      <c r="K629" s="40"/>
      <c r="L629" s="40">
        <v>189.49503621324465</v>
      </c>
      <c r="M629" s="40"/>
      <c r="N629" s="40">
        <v>7918.15</v>
      </c>
    </row>
    <row r="630" spans="1:14" hidden="1" outlineLevel="2" collapsed="1" x14ac:dyDescent="0.25">
      <c r="A630" s="41" t="s">
        <v>1114</v>
      </c>
      <c r="B630" s="42" t="s">
        <v>56</v>
      </c>
      <c r="C630" s="42" t="s">
        <v>56</v>
      </c>
      <c r="D630" s="42" t="s">
        <v>56</v>
      </c>
      <c r="E630" s="42" t="s">
        <v>1115</v>
      </c>
      <c r="F630" s="43" t="s">
        <v>56</v>
      </c>
      <c r="G630" s="63"/>
      <c r="H630" s="44">
        <v>0.34139999999999993</v>
      </c>
      <c r="I630" s="45"/>
      <c r="J630" s="45">
        <v>8060.2048565599998</v>
      </c>
      <c r="K630" s="45"/>
      <c r="L630" s="45">
        <v>189.49503621324465</v>
      </c>
      <c r="M630" s="45"/>
      <c r="N630" s="45">
        <v>8249.6998927732438</v>
      </c>
    </row>
    <row r="631" spans="1:14" ht="25" hidden="1" outlineLevel="3" x14ac:dyDescent="0.25">
      <c r="A631" s="2" t="s">
        <v>1116</v>
      </c>
      <c r="B631" s="4" t="s">
        <v>59</v>
      </c>
      <c r="C631" s="4" t="s">
        <v>60</v>
      </c>
      <c r="D631" s="4" t="s">
        <v>1117</v>
      </c>
      <c r="E631" s="9" t="s">
        <v>1118</v>
      </c>
      <c r="F631" s="11" t="s">
        <v>206</v>
      </c>
      <c r="G631" s="61">
        <v>4</v>
      </c>
      <c r="H631" s="32">
        <v>0.34140000000000015</v>
      </c>
      <c r="I631" s="13">
        <v>935.4447349344</v>
      </c>
      <c r="J631" s="13">
        <v>3741.7789397376</v>
      </c>
      <c r="K631" s="13">
        <v>21.950307031652642</v>
      </c>
      <c r="L631" s="13">
        <v>87.801228126610567</v>
      </c>
      <c r="M631" s="13">
        <v>957.39504196605264</v>
      </c>
      <c r="N631" s="13">
        <v>3829.5801678642106</v>
      </c>
    </row>
    <row r="632" spans="1:14" ht="25" hidden="1" outlineLevel="3" x14ac:dyDescent="0.25">
      <c r="A632" s="1" t="s">
        <v>1119</v>
      </c>
      <c r="B632" s="3" t="s">
        <v>59</v>
      </c>
      <c r="C632" s="3" t="s">
        <v>60</v>
      </c>
      <c r="D632" s="3" t="s">
        <v>601</v>
      </c>
      <c r="E632" s="8" t="s">
        <v>602</v>
      </c>
      <c r="F632" s="10" t="s">
        <v>206</v>
      </c>
      <c r="G632" s="62">
        <v>9</v>
      </c>
      <c r="H632" s="31">
        <v>0.34139999999999948</v>
      </c>
      <c r="I632" s="12">
        <v>19.304033743999998</v>
      </c>
      <c r="J632" s="12">
        <v>173.73630369599999</v>
      </c>
      <c r="K632" s="12">
        <v>6.7967207892384529</v>
      </c>
      <c r="L632" s="12">
        <v>61.170487103146058</v>
      </c>
      <c r="M632" s="12">
        <v>26.100754533238451</v>
      </c>
      <c r="N632" s="12">
        <v>234.90679079914605</v>
      </c>
    </row>
    <row r="633" spans="1:14" ht="25" hidden="1" outlineLevel="3" x14ac:dyDescent="0.25">
      <c r="A633" s="2" t="s">
        <v>1120</v>
      </c>
      <c r="B633" s="4" t="s">
        <v>221</v>
      </c>
      <c r="C633" s="4" t="s">
        <v>60</v>
      </c>
      <c r="D633" s="4" t="s">
        <v>1121</v>
      </c>
      <c r="E633" s="9" t="s">
        <v>1122</v>
      </c>
      <c r="F633" s="11" t="s">
        <v>206</v>
      </c>
      <c r="G633" s="61">
        <v>15</v>
      </c>
      <c r="H633" s="32">
        <v>0.34139999999999993</v>
      </c>
      <c r="I633" s="13">
        <v>254.86599999999999</v>
      </c>
      <c r="J633" s="13">
        <v>3822.99</v>
      </c>
      <c r="K633" s="13"/>
      <c r="L633" s="13"/>
      <c r="M633" s="13">
        <v>254.86599999999999</v>
      </c>
      <c r="N633" s="13">
        <v>3822.99</v>
      </c>
    </row>
    <row r="634" spans="1:14" ht="25" hidden="1" outlineLevel="3" x14ac:dyDescent="0.25">
      <c r="A634" s="1" t="s">
        <v>1123</v>
      </c>
      <c r="B634" s="3" t="s">
        <v>59</v>
      </c>
      <c r="C634" s="3" t="s">
        <v>60</v>
      </c>
      <c r="D634" s="3" t="s">
        <v>1124</v>
      </c>
      <c r="E634" s="8" t="s">
        <v>1125</v>
      </c>
      <c r="F634" s="10" t="s">
        <v>72</v>
      </c>
      <c r="G634" s="62">
        <v>4</v>
      </c>
      <c r="H634" s="31">
        <v>0.34139999999999993</v>
      </c>
      <c r="I634" s="12">
        <v>80.424903281599995</v>
      </c>
      <c r="J634" s="12">
        <v>321.69961312639998</v>
      </c>
      <c r="K634" s="12">
        <v>10.130830245872005</v>
      </c>
      <c r="L634" s="12">
        <v>40.52332098348802</v>
      </c>
      <c r="M634" s="12">
        <v>90.555733527472</v>
      </c>
      <c r="N634" s="12">
        <v>362.222934109888</v>
      </c>
    </row>
    <row r="635" spans="1:14" outlineLevel="1" collapsed="1" x14ac:dyDescent="0.25">
      <c r="A635" s="37" t="s">
        <v>1126</v>
      </c>
      <c r="B635" s="48" t="s">
        <v>56</v>
      </c>
      <c r="C635" s="49" t="s">
        <v>56</v>
      </c>
      <c r="D635" s="49" t="s">
        <v>56</v>
      </c>
      <c r="E635" s="49" t="s">
        <v>613</v>
      </c>
      <c r="F635" s="38" t="s">
        <v>56</v>
      </c>
      <c r="G635" s="59"/>
      <c r="H635" s="39">
        <v>0.34140000000000015</v>
      </c>
      <c r="I635" s="40"/>
      <c r="J635" s="40">
        <v>4657.615411408</v>
      </c>
      <c r="K635" s="40"/>
      <c r="L635" s="40">
        <v>91.349157712003105</v>
      </c>
      <c r="M635" s="40"/>
      <c r="N635" s="40">
        <v>4583.66</v>
      </c>
    </row>
    <row r="636" spans="1:14" hidden="1" outlineLevel="2" collapsed="1" x14ac:dyDescent="0.25">
      <c r="A636" s="41" t="s">
        <v>1127</v>
      </c>
      <c r="B636" s="42" t="s">
        <v>56</v>
      </c>
      <c r="C636" s="42" t="s">
        <v>56</v>
      </c>
      <c r="D636" s="42" t="s">
        <v>56</v>
      </c>
      <c r="E636" s="42" t="s">
        <v>1115</v>
      </c>
      <c r="F636" s="43" t="s">
        <v>56</v>
      </c>
      <c r="G636" s="63"/>
      <c r="H636" s="44">
        <v>0.34140000000000015</v>
      </c>
      <c r="I636" s="45"/>
      <c r="J636" s="45">
        <v>4657.615411408</v>
      </c>
      <c r="K636" s="45"/>
      <c r="L636" s="45">
        <v>91.349157712003105</v>
      </c>
      <c r="M636" s="45"/>
      <c r="N636" s="45">
        <v>4748.964569120003</v>
      </c>
    </row>
    <row r="637" spans="1:14" ht="25" hidden="1" outlineLevel="3" x14ac:dyDescent="0.25">
      <c r="A637" s="2" t="s">
        <v>1128</v>
      </c>
      <c r="B637" s="4" t="s">
        <v>59</v>
      </c>
      <c r="C637" s="4" t="s">
        <v>60</v>
      </c>
      <c r="D637" s="4" t="s">
        <v>1117</v>
      </c>
      <c r="E637" s="9" t="s">
        <v>1118</v>
      </c>
      <c r="F637" s="11" t="s">
        <v>206</v>
      </c>
      <c r="G637" s="61">
        <v>2</v>
      </c>
      <c r="H637" s="32">
        <v>0.34140000000000015</v>
      </c>
      <c r="I637" s="13">
        <v>935.4447349344</v>
      </c>
      <c r="J637" s="13">
        <v>1870.8894698688</v>
      </c>
      <c r="K637" s="13">
        <v>21.950307031652642</v>
      </c>
      <c r="L637" s="13">
        <v>43.900614063305284</v>
      </c>
      <c r="M637" s="13">
        <v>957.39504196605264</v>
      </c>
      <c r="N637" s="13">
        <v>1914.7900839321053</v>
      </c>
    </row>
    <row r="638" spans="1:14" ht="25" hidden="1" outlineLevel="3" x14ac:dyDescent="0.25">
      <c r="A638" s="1" t="s">
        <v>1129</v>
      </c>
      <c r="B638" s="3" t="s">
        <v>59</v>
      </c>
      <c r="C638" s="3" t="s">
        <v>60</v>
      </c>
      <c r="D638" s="3" t="s">
        <v>601</v>
      </c>
      <c r="E638" s="8" t="s">
        <v>602</v>
      </c>
      <c r="F638" s="10" t="s">
        <v>206</v>
      </c>
      <c r="G638" s="62">
        <v>4</v>
      </c>
      <c r="H638" s="31">
        <v>0.3413999999999997</v>
      </c>
      <c r="I638" s="12">
        <v>19.304033743999998</v>
      </c>
      <c r="J638" s="12">
        <v>77.216134975999992</v>
      </c>
      <c r="K638" s="12">
        <v>6.7967207892384529</v>
      </c>
      <c r="L638" s="12">
        <v>27.186883156953812</v>
      </c>
      <c r="M638" s="12">
        <v>26.100754533238451</v>
      </c>
      <c r="N638" s="12">
        <v>104.4030181329538</v>
      </c>
    </row>
    <row r="639" spans="1:14" ht="25" hidden="1" outlineLevel="3" x14ac:dyDescent="0.25">
      <c r="A639" s="2" t="s">
        <v>1130</v>
      </c>
      <c r="B639" s="4" t="s">
        <v>221</v>
      </c>
      <c r="C639" s="4" t="s">
        <v>60</v>
      </c>
      <c r="D639" s="4" t="s">
        <v>1121</v>
      </c>
      <c r="E639" s="9" t="s">
        <v>1122</v>
      </c>
      <c r="F639" s="11" t="s">
        <v>206</v>
      </c>
      <c r="G639" s="61">
        <v>10</v>
      </c>
      <c r="H639" s="32">
        <v>0.34139999999999993</v>
      </c>
      <c r="I639" s="13">
        <v>254.86599999999999</v>
      </c>
      <c r="J639" s="13">
        <v>2548.66</v>
      </c>
      <c r="K639" s="13"/>
      <c r="L639" s="13"/>
      <c r="M639" s="13">
        <v>254.86599999999999</v>
      </c>
      <c r="N639" s="13">
        <v>2548.66</v>
      </c>
    </row>
    <row r="640" spans="1:14" ht="25" hidden="1" outlineLevel="3" x14ac:dyDescent="0.25">
      <c r="A640" s="1" t="s">
        <v>1131</v>
      </c>
      <c r="B640" s="3" t="s">
        <v>59</v>
      </c>
      <c r="C640" s="3" t="s">
        <v>60</v>
      </c>
      <c r="D640" s="3" t="s">
        <v>1124</v>
      </c>
      <c r="E640" s="8" t="s">
        <v>1125</v>
      </c>
      <c r="F640" s="10" t="s">
        <v>72</v>
      </c>
      <c r="G640" s="62">
        <v>2</v>
      </c>
      <c r="H640" s="31">
        <v>0.34139999999999993</v>
      </c>
      <c r="I640" s="12">
        <v>80.424903281599995</v>
      </c>
      <c r="J640" s="12">
        <v>160.84980656319999</v>
      </c>
      <c r="K640" s="12">
        <v>10.130830245872005</v>
      </c>
      <c r="L640" s="12">
        <v>20.26166049174401</v>
      </c>
      <c r="M640" s="12">
        <v>90.555733527472</v>
      </c>
      <c r="N640" s="12">
        <v>181.111467054944</v>
      </c>
    </row>
  </sheetData>
  <mergeCells count="58">
    <mergeCell ref="B6:E6"/>
    <mergeCell ref="A1:G1"/>
    <mergeCell ref="B2:E2"/>
    <mergeCell ref="B3:E3"/>
    <mergeCell ref="B4:E4"/>
    <mergeCell ref="B5:E5"/>
    <mergeCell ref="B7:E7"/>
    <mergeCell ref="B8:E8"/>
    <mergeCell ref="B9:E9"/>
    <mergeCell ref="A11:G11"/>
    <mergeCell ref="A12:B12"/>
    <mergeCell ref="C12:D12"/>
    <mergeCell ref="F12:G12"/>
    <mergeCell ref="A13:B13"/>
    <mergeCell ref="C13:D13"/>
    <mergeCell ref="F13:G13"/>
    <mergeCell ref="A14:B14"/>
    <mergeCell ref="C14:D14"/>
    <mergeCell ref="F14:G14"/>
    <mergeCell ref="A15:B15"/>
    <mergeCell ref="C15:D15"/>
    <mergeCell ref="F15:G15"/>
    <mergeCell ref="A16:B16"/>
    <mergeCell ref="C16:D16"/>
    <mergeCell ref="F16:G16"/>
    <mergeCell ref="A17:B17"/>
    <mergeCell ref="C17:D17"/>
    <mergeCell ref="F17:G17"/>
    <mergeCell ref="A18:B18"/>
    <mergeCell ref="C18:D18"/>
    <mergeCell ref="F18:G18"/>
    <mergeCell ref="A19:B19"/>
    <mergeCell ref="C19:D19"/>
    <mergeCell ref="F19:G19"/>
    <mergeCell ref="A20:B20"/>
    <mergeCell ref="C20:D20"/>
    <mergeCell ref="F20:G20"/>
    <mergeCell ref="A21:B21"/>
    <mergeCell ref="C21:D21"/>
    <mergeCell ref="F21:G21"/>
    <mergeCell ref="A22:B22"/>
    <mergeCell ref="C22:D22"/>
    <mergeCell ref="F22:G22"/>
    <mergeCell ref="A23:B23"/>
    <mergeCell ref="C23:D23"/>
    <mergeCell ref="F23:G23"/>
    <mergeCell ref="A25:N25"/>
    <mergeCell ref="A26:A27"/>
    <mergeCell ref="B26:B27"/>
    <mergeCell ref="C26:C27"/>
    <mergeCell ref="D26:D27"/>
    <mergeCell ref="E26:E27"/>
    <mergeCell ref="F26:F27"/>
    <mergeCell ref="G26:G27"/>
    <mergeCell ref="H26:H27"/>
    <mergeCell ref="I26:J26"/>
    <mergeCell ref="K26:L26"/>
    <mergeCell ref="M26:N26"/>
  </mergeCells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Planilha1</vt:lpstr>
      <vt:lpstr>Planilha1 (2)</vt:lpstr>
      <vt:lpstr>HPBT-CRONOG FISICO FINANCEIRO</vt:lpstr>
      <vt:lpstr>Cronograma FÍSICO FINANCEIRO</vt:lpstr>
      <vt:lpstr>'HPBT-CRONOG FISICO FINANCEIRO'!Area_de_impressao</vt:lpstr>
      <vt:lpstr>'HPBT-CRONOG FISICO FINANCEIRO'!Titulos_de_impressao</vt:lpstr>
      <vt:lpstr>'Planilha1 (2)'!Titulos_de_impressao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cp:keywords/>
  <dc:description/>
  <cp:lastModifiedBy>EDUARDO BORGES</cp:lastModifiedBy>
  <cp:revision>1</cp:revision>
  <cp:lastPrinted>2025-08-25T13:27:34Z</cp:lastPrinted>
  <dcterms:created xsi:type="dcterms:W3CDTF">2019-12-15T18:50:44Z</dcterms:created>
  <dcterms:modified xsi:type="dcterms:W3CDTF">2025-08-25T13:27:43Z</dcterms:modified>
  <cp:category/>
  <cp:contentStatus/>
</cp:coreProperties>
</file>